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ber\Downloads\"/>
    </mc:Choice>
  </mc:AlternateContent>
  <xr:revisionPtr revIDLastSave="0" documentId="13_ncr:1_{31CEEB53-F5A2-400F-A627-63032578B54B}" xr6:coauthVersionLast="47" xr6:coauthVersionMax="47" xr10:uidLastSave="{00000000-0000-0000-0000-000000000000}"/>
  <bookViews>
    <workbookView xWindow="-108" yWindow="-108" windowWidth="23256" windowHeight="12456" activeTab="1" xr2:uid="{E9D3CB2C-0DBF-429A-B8FC-241050A014C9}"/>
  </bookViews>
  <sheets>
    <sheet name="Information Sheet" sheetId="3" r:id="rId1"/>
    <sheet name="Service Line Inventory Template" sheetId="2" r:id="rId2"/>
    <sheet name="Inventory Summary" sheetId="8" r:id="rId3"/>
  </sheets>
  <definedNames>
    <definedName name="_xlnm.Print_Area" localSheetId="2">'Inventory Summary'!$A$1:$I$44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8" l="1"/>
  <c r="G30" i="8"/>
  <c r="G29" i="8"/>
  <c r="G28" i="8"/>
  <c r="G27" i="8"/>
  <c r="G26" i="8"/>
  <c r="E31" i="8"/>
  <c r="E30" i="8"/>
  <c r="E29" i="8"/>
  <c r="E27" i="8"/>
  <c r="E26" i="8"/>
  <c r="Q501" i="2"/>
  <c r="D20" i="8" l="1"/>
  <c r="Q5" i="2"/>
  <c r="F20" i="8"/>
  <c r="F21" i="8"/>
  <c r="D21" i="8"/>
  <c r="C20" i="8"/>
  <c r="H21" i="8"/>
  <c r="C21" i="8"/>
  <c r="H20" i="8"/>
  <c r="Q2" i="2"/>
  <c r="Q3" i="2"/>
  <c r="Q4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1" i="2"/>
  <c r="Q352" i="2"/>
  <c r="Q353" i="2"/>
  <c r="Q354" i="2"/>
  <c r="Q355" i="2"/>
  <c r="Q356" i="2"/>
  <c r="Q357" i="2"/>
  <c r="Q358" i="2"/>
  <c r="Q359" i="2"/>
  <c r="Q360" i="2"/>
  <c r="Q361" i="2"/>
  <c r="Q362" i="2"/>
  <c r="Q363" i="2"/>
  <c r="Q364" i="2"/>
  <c r="Q365" i="2"/>
  <c r="Q366" i="2"/>
  <c r="Q367" i="2"/>
  <c r="Q368" i="2"/>
  <c r="Q369" i="2"/>
  <c r="Q370" i="2"/>
  <c r="Q371" i="2"/>
  <c r="Q372" i="2"/>
  <c r="Q373" i="2"/>
  <c r="Q374" i="2"/>
  <c r="Q375" i="2"/>
  <c r="Q376" i="2"/>
  <c r="Q377" i="2"/>
  <c r="Q378" i="2"/>
  <c r="Q379" i="2"/>
  <c r="Q380" i="2"/>
  <c r="Q381" i="2"/>
  <c r="Q382" i="2"/>
  <c r="Q383" i="2"/>
  <c r="Q384" i="2"/>
  <c r="Q385" i="2"/>
  <c r="Q386" i="2"/>
  <c r="Q387" i="2"/>
  <c r="Q388" i="2"/>
  <c r="Q389" i="2"/>
  <c r="Q390" i="2"/>
  <c r="Q391" i="2"/>
  <c r="Q392" i="2"/>
  <c r="Q393" i="2"/>
  <c r="Q394" i="2"/>
  <c r="Q395" i="2"/>
  <c r="Q396" i="2"/>
  <c r="Q397" i="2"/>
  <c r="Q398" i="2"/>
  <c r="Q399" i="2"/>
  <c r="Q400" i="2"/>
  <c r="Q401" i="2"/>
  <c r="Q402" i="2"/>
  <c r="Q403" i="2"/>
  <c r="Q404" i="2"/>
  <c r="Q405" i="2"/>
  <c r="Q406" i="2"/>
  <c r="Q407" i="2"/>
  <c r="Q408" i="2"/>
  <c r="Q409" i="2"/>
  <c r="Q410" i="2"/>
  <c r="Q411" i="2"/>
  <c r="Q412" i="2"/>
  <c r="Q413" i="2"/>
  <c r="Q414" i="2"/>
  <c r="Q415" i="2"/>
  <c r="Q416" i="2"/>
  <c r="Q417" i="2"/>
  <c r="Q418" i="2"/>
  <c r="Q419" i="2"/>
  <c r="Q420" i="2"/>
  <c r="Q421" i="2"/>
  <c r="Q422" i="2"/>
  <c r="Q423" i="2"/>
  <c r="Q424" i="2"/>
  <c r="Q425" i="2"/>
  <c r="Q426" i="2"/>
  <c r="Q427" i="2"/>
  <c r="Q428" i="2"/>
  <c r="Q429" i="2"/>
  <c r="Q430" i="2"/>
  <c r="Q431" i="2"/>
  <c r="Q432" i="2"/>
  <c r="Q433" i="2"/>
  <c r="Q434" i="2"/>
  <c r="Q435" i="2"/>
  <c r="Q436" i="2"/>
  <c r="Q437" i="2"/>
  <c r="Q438" i="2"/>
  <c r="Q439" i="2"/>
  <c r="Q440" i="2"/>
  <c r="Q441" i="2"/>
  <c r="Q442" i="2"/>
  <c r="Q443" i="2"/>
  <c r="Q444" i="2"/>
  <c r="Q445" i="2"/>
  <c r="Q446" i="2"/>
  <c r="Q447" i="2"/>
  <c r="Q448" i="2"/>
  <c r="Q449" i="2"/>
  <c r="Q450" i="2"/>
  <c r="Q451" i="2"/>
  <c r="Q452" i="2"/>
  <c r="Q453" i="2"/>
  <c r="Q454" i="2"/>
  <c r="Q455" i="2"/>
  <c r="Q456" i="2"/>
  <c r="Q457" i="2"/>
  <c r="Q458" i="2"/>
  <c r="Q459" i="2"/>
  <c r="Q460" i="2"/>
  <c r="Q461" i="2"/>
  <c r="Q462" i="2"/>
  <c r="Q463" i="2"/>
  <c r="Q464" i="2"/>
  <c r="Q465" i="2"/>
  <c r="Q466" i="2"/>
  <c r="Q467" i="2"/>
  <c r="Q468" i="2"/>
  <c r="Q469" i="2"/>
  <c r="Q470" i="2"/>
  <c r="Q471" i="2"/>
  <c r="Q472" i="2"/>
  <c r="Q473" i="2"/>
  <c r="Q474" i="2"/>
  <c r="Q475" i="2"/>
  <c r="Q476" i="2"/>
  <c r="Q477" i="2"/>
  <c r="Q478" i="2"/>
  <c r="Q479" i="2"/>
  <c r="Q480" i="2"/>
  <c r="Q481" i="2"/>
  <c r="Q482" i="2"/>
  <c r="Q483" i="2"/>
  <c r="Q484" i="2"/>
  <c r="Q485" i="2"/>
  <c r="Q486" i="2"/>
  <c r="Q487" i="2"/>
  <c r="Q488" i="2"/>
  <c r="Q489" i="2"/>
  <c r="Q490" i="2"/>
  <c r="Q491" i="2"/>
  <c r="Q492" i="2"/>
  <c r="Q493" i="2"/>
  <c r="Q494" i="2"/>
  <c r="Q495" i="2"/>
  <c r="Q496" i="2"/>
  <c r="Q497" i="2"/>
  <c r="Q498" i="2"/>
  <c r="Q499" i="2"/>
  <c r="Q500" i="2"/>
  <c r="G15" i="8" l="1"/>
  <c r="G16" i="8"/>
  <c r="G17" i="8"/>
  <c r="G14" i="8"/>
  <c r="C22" i="8"/>
  <c r="D22" i="8"/>
  <c r="F22" i="8"/>
  <c r="H22" i="8"/>
  <c r="G13" i="8" l="1"/>
  <c r="G12" i="8" s="1"/>
</calcChain>
</file>

<file path=xl/sharedStrings.xml><?xml version="1.0" encoding="utf-8"?>
<sst xmlns="http://schemas.openxmlformats.org/spreadsheetml/2006/main" count="2608" uniqueCount="399">
  <si>
    <t>Information and Instructions</t>
  </si>
  <si>
    <t>Tabs</t>
  </si>
  <si>
    <t>Description</t>
  </si>
  <si>
    <t>Service Line Inventory Template</t>
  </si>
  <si>
    <t>To be filled out with service line information</t>
  </si>
  <si>
    <t>Inventory Summary Form</t>
  </si>
  <si>
    <t>Summary of data from Service Line Inventory Worksheet</t>
  </si>
  <si>
    <t>Public-side Service Line Information Keys</t>
  </si>
  <si>
    <t>Lead Gooseneck, Pigtail or Connector Currently Present?</t>
  </si>
  <si>
    <t>Current Public Side SL Material</t>
  </si>
  <si>
    <t>Was Public SL Material Ever Previously Lead?</t>
  </si>
  <si>
    <t>Public SL Material Verification Method</t>
  </si>
  <si>
    <t>Public SL Size</t>
  </si>
  <si>
    <t>Customer SL Material</t>
  </si>
  <si>
    <t>Yes</t>
  </si>
  <si>
    <t>Lead including lead-lined galvanized</t>
  </si>
  <si>
    <t>Records</t>
  </si>
  <si>
    <t>No</t>
  </si>
  <si>
    <t>Copper</t>
  </si>
  <si>
    <t>Field Inspection</t>
  </si>
  <si>
    <r>
      <t xml:space="preserve">1" &lt; SL </t>
    </r>
    <r>
      <rPr>
        <sz val="10"/>
        <color theme="1"/>
        <rFont val="Calibri"/>
        <family val="2"/>
      </rPr>
      <t>≤</t>
    </r>
    <r>
      <rPr>
        <sz val="10"/>
        <color theme="1"/>
        <rFont val="Arial"/>
        <family val="2"/>
      </rPr>
      <t xml:space="preserve"> 1.5"</t>
    </r>
  </si>
  <si>
    <t>Unknown</t>
  </si>
  <si>
    <t>Galvanized</t>
  </si>
  <si>
    <t>Excavation</t>
  </si>
  <si>
    <r>
      <t xml:space="preserve">1.5" &lt; SL </t>
    </r>
    <r>
      <rPr>
        <sz val="10"/>
        <color theme="1"/>
        <rFont val="Calibri"/>
        <family val="2"/>
      </rPr>
      <t>≤</t>
    </r>
    <r>
      <rPr>
        <sz val="10"/>
        <color theme="1"/>
        <rFont val="Arial"/>
        <family val="2"/>
      </rPr>
      <t xml:space="preserve"> 2"</t>
    </r>
  </si>
  <si>
    <t>Plastic</t>
  </si>
  <si>
    <t>larger than 2"</t>
  </si>
  <si>
    <t>Known Other</t>
  </si>
  <si>
    <t>Statistical Analysis/Predictive Model</t>
  </si>
  <si>
    <t>unknown</t>
  </si>
  <si>
    <t>Unknown but could be lead</t>
  </si>
  <si>
    <t>Not Verified</t>
  </si>
  <si>
    <t>Unknown but unlikely lead</t>
  </si>
  <si>
    <t>Customer Side Service Line Information Keys</t>
  </si>
  <si>
    <t>Customer SL Material Verification Method</t>
  </si>
  <si>
    <t>Lead Solder Present?</t>
  </si>
  <si>
    <t>Building Type</t>
  </si>
  <si>
    <t>Customer SL Size</t>
  </si>
  <si>
    <t>Single Family</t>
  </si>
  <si>
    <t>Multi Family</t>
  </si>
  <si>
    <t>School or Childcare</t>
  </si>
  <si>
    <t>Business</t>
  </si>
  <si>
    <t>Entire Service Line Inventory Categories</t>
  </si>
  <si>
    <t>SL Category</t>
  </si>
  <si>
    <t>Lead</t>
  </si>
  <si>
    <t>GSLRR</t>
  </si>
  <si>
    <t>Non-Lead</t>
  </si>
  <si>
    <t>Unknown - Lead Status Unknown</t>
  </si>
  <si>
    <t>Street Address</t>
  </si>
  <si>
    <t>Town</t>
  </si>
  <si>
    <t>Current Public Side SL Material ⓘ</t>
  </si>
  <si>
    <t>Public SL Material Verification Method ⓘ</t>
  </si>
  <si>
    <t>Public SL Installation or Replacement Date</t>
  </si>
  <si>
    <t>Customer SL Material ⓘ</t>
  </si>
  <si>
    <t>Customer SL Material Verification Method ⓘ</t>
  </si>
  <si>
    <t>Customer SL Installation or Replacement Date</t>
  </si>
  <si>
    <t>SL Category ⓘ</t>
  </si>
  <si>
    <t>Note</t>
  </si>
  <si>
    <t>Summary of Lead Service Line Inventory</t>
  </si>
  <si>
    <t>I. System Information</t>
  </si>
  <si>
    <t>Water System Name</t>
  </si>
  <si>
    <t>PWS ID Number</t>
  </si>
  <si>
    <t>Contact Name</t>
  </si>
  <si>
    <t>Contact Phone Number</t>
  </si>
  <si>
    <t>Contact Email Address</t>
  </si>
  <si>
    <t>III. Summary of Inventory</t>
  </si>
  <si>
    <t>Total Number of Service Lines in the Distribution System</t>
  </si>
  <si>
    <t>Total Number of Identified Service Lines</t>
  </si>
  <si>
    <t>Total Number of Lead Service Lines</t>
  </si>
  <si>
    <t>Total Number of GSLRR</t>
  </si>
  <si>
    <t>Total Number of Non-LSL</t>
  </si>
  <si>
    <t>Total Number of Unknown Service Lines</t>
  </si>
  <si>
    <t>Service Lines</t>
  </si>
  <si>
    <t>GSL or GSLRR</t>
  </si>
  <si>
    <t>PWS - Side Service Lines</t>
  </si>
  <si>
    <t>GSL</t>
  </si>
  <si>
    <t>Customer - Side Service Lines</t>
  </si>
  <si>
    <t>Service Line Identification Methods</t>
  </si>
  <si>
    <t>Identification Methods</t>
  </si>
  <si>
    <t>PWS- Side SLs</t>
  </si>
  <si>
    <t>Customer-Side SLs</t>
  </si>
  <si>
    <t>Historical Records</t>
  </si>
  <si>
    <t>IV. Inventory Availability - The inventory must be available to public</t>
  </si>
  <si>
    <r>
      <rPr>
        <b/>
        <sz val="11"/>
        <color theme="1"/>
        <rFont val="Arial"/>
        <family val="2"/>
      </rPr>
      <t>If 50,000 customers or greater:</t>
    </r>
    <r>
      <rPr>
        <sz val="11"/>
        <color theme="1"/>
        <rFont val="Arial"/>
        <family val="2"/>
      </rPr>
      <t xml:space="preserve"> Posting the inventory online water system's website.</t>
    </r>
  </si>
  <si>
    <t>Address:</t>
  </si>
  <si>
    <r>
      <rPr>
        <b/>
        <sz val="11"/>
        <color theme="1"/>
        <rFont val="Arial"/>
        <family val="2"/>
      </rPr>
      <t>If under 50,000 customers:</t>
    </r>
    <r>
      <rPr>
        <sz val="11"/>
        <color theme="1"/>
        <rFont val="Arial"/>
        <family val="2"/>
      </rPr>
      <t xml:space="preserve"> Explain how to access the inventory</t>
    </r>
  </si>
  <si>
    <t>V. Certifications</t>
  </si>
  <si>
    <t>By submitting this form, I have verified and certify the information listed in this form is true and accurate to the best of my knowledge and belief.</t>
  </si>
  <si>
    <t>_____________________________________</t>
  </si>
  <si>
    <t>_______</t>
  </si>
  <si>
    <t xml:space="preserve"> Name</t>
  </si>
  <si>
    <t>Title</t>
  </si>
  <si>
    <t xml:space="preserve"> Date</t>
  </si>
  <si>
    <t>Sequential Sampling</t>
  </si>
  <si>
    <t>Upto 1"</t>
  </si>
  <si>
    <t>Zip Code</t>
  </si>
  <si>
    <t>Lead Service Line Inventory Template Workbook</t>
  </si>
  <si>
    <t>Inventory Summary Workbook</t>
  </si>
  <si>
    <t>• Do not fill out Section III, "Summary of Inventory." The section will be automatically filled based on information provided in the LSL Template workbook.</t>
  </si>
  <si>
    <t>• The Service Line Inventory Template is to be filled out with one row for each service line.</t>
  </si>
  <si>
    <t>• Columns with headings in blue are required or mandatory entries to be considered complete.</t>
  </si>
  <si>
    <t>• Headers with an ⓘ symbol will display additional information if clicked on.</t>
  </si>
  <si>
    <t>• The options for all drop down response columns are listed below.</t>
  </si>
  <si>
    <t>Other including Multiuse</t>
  </si>
  <si>
    <t>Other</t>
  </si>
  <si>
    <t>NA</t>
  </si>
  <si>
    <t>Customer Identification with Photo or Other Verification</t>
  </si>
  <si>
    <t>Customer Identification with Photo or other Verification</t>
  </si>
  <si>
    <t>II. Contact Information for Owner / Licensed Operator of Record Completing the Form</t>
  </si>
  <si>
    <t>POU or POE Treatment Present?</t>
  </si>
  <si>
    <t>POU or POE Treatment Present? ⓘ</t>
  </si>
  <si>
    <r>
      <rPr>
        <b/>
        <sz val="12"/>
        <color rgb="FFFF0000"/>
        <rFont val="Arial"/>
        <family val="2"/>
      </rPr>
      <t>Name your inventory as LSLI_NYPWSID#. For example:</t>
    </r>
    <r>
      <rPr>
        <b/>
        <sz val="10"/>
        <color rgb="FFFF0000"/>
        <rFont val="Arial"/>
        <family val="2"/>
      </rPr>
      <t xml:space="preserve">
</t>
    </r>
    <r>
      <rPr>
        <b/>
        <sz val="12"/>
        <color rgb="FFFF0000"/>
        <rFont val="Arial"/>
        <family val="2"/>
      </rPr>
      <t>LSLI_NY1234567</t>
    </r>
  </si>
  <si>
    <t>161 HIGH ST</t>
  </si>
  <si>
    <t>38 MAIN ST</t>
  </si>
  <si>
    <t>Shandaken</t>
  </si>
  <si>
    <t>16 AVA MARIA DR</t>
  </si>
  <si>
    <t>18 AVA MARIA DR</t>
  </si>
  <si>
    <t>300 AVA MARIA DR</t>
  </si>
  <si>
    <t>37-69 AVA MARIA DR</t>
  </si>
  <si>
    <t>45847 AVA MARIA DR</t>
  </si>
  <si>
    <t>8 AVA MARIA DR</t>
  </si>
  <si>
    <t>31 BOARDWALK</t>
  </si>
  <si>
    <t>10 BRIDGE ST</t>
  </si>
  <si>
    <t>17 BRIDGE ST</t>
  </si>
  <si>
    <t>18 BRIDGE ST</t>
  </si>
  <si>
    <t>10 CENTER ST</t>
  </si>
  <si>
    <t>16 CENTER ST</t>
  </si>
  <si>
    <t>20 CENTER ST</t>
  </si>
  <si>
    <t>21 CENTER ST</t>
  </si>
  <si>
    <t>52 CENTER ST</t>
  </si>
  <si>
    <t>45911 CENTER ST</t>
  </si>
  <si>
    <t>50 CHRISTIE CT</t>
  </si>
  <si>
    <t>56 CHRISTIE CT</t>
  </si>
  <si>
    <t>10 CHURCH ST</t>
  </si>
  <si>
    <t>144 CHURCH ST</t>
  </si>
  <si>
    <t>15 CHURCH ST</t>
  </si>
  <si>
    <t>153 CHURCH ST</t>
  </si>
  <si>
    <t>16 CHURCH ST</t>
  </si>
  <si>
    <t>17 CHURCH ST</t>
  </si>
  <si>
    <t>18 CHURCH ST</t>
  </si>
  <si>
    <t>19 CHURCH ST</t>
  </si>
  <si>
    <t>20 CHURCH ST</t>
  </si>
  <si>
    <t>22 CHURCH ST</t>
  </si>
  <si>
    <t>23 CHURCH ST</t>
  </si>
  <si>
    <t>24 CHURCH ST</t>
  </si>
  <si>
    <t>26 CHURCH ST</t>
  </si>
  <si>
    <t>16 EAST ST</t>
  </si>
  <si>
    <t>21 EAST ST</t>
  </si>
  <si>
    <t>22 EAST ST</t>
  </si>
  <si>
    <t>1 ESOPUS AVE</t>
  </si>
  <si>
    <t>10 ESOPUS AVE</t>
  </si>
  <si>
    <t>11 ESOPUS AVE</t>
  </si>
  <si>
    <t>15 ESOPUS AVE</t>
  </si>
  <si>
    <t>19 ESOPUS AVE</t>
  </si>
  <si>
    <t>25 ESOPUS AVE</t>
  </si>
  <si>
    <t>26 ESOPUS AVE</t>
  </si>
  <si>
    <t>29 ESOPUS AVE</t>
  </si>
  <si>
    <t>30 ESOPUS AVE</t>
  </si>
  <si>
    <t>31 ESOPUS AVE</t>
  </si>
  <si>
    <t>35 ESOPUS AVE</t>
  </si>
  <si>
    <t>8 ESOPUS AVE</t>
  </si>
  <si>
    <t>9 ESOPUS AVE</t>
  </si>
  <si>
    <t>276 HC 1</t>
  </si>
  <si>
    <t>103 HIGH ST</t>
  </si>
  <si>
    <t>117 HIGH ST</t>
  </si>
  <si>
    <t>129 HIGH ST</t>
  </si>
  <si>
    <t>151 HIGH ST</t>
  </si>
  <si>
    <t>159 HIGH ST</t>
  </si>
  <si>
    <t>160 HIGH ST</t>
  </si>
  <si>
    <t>167 HIGH ST</t>
  </si>
  <si>
    <t>175 HIGH ST</t>
  </si>
  <si>
    <t>187 HIGH ST</t>
  </si>
  <si>
    <t>189 HIGH ST</t>
  </si>
  <si>
    <t>201-205 HIGH ST</t>
  </si>
  <si>
    <t>213 HIGH ST</t>
  </si>
  <si>
    <t>221 HIGH ST</t>
  </si>
  <si>
    <t>225 HIGH ST</t>
  </si>
  <si>
    <t>231 HIGH ST</t>
  </si>
  <si>
    <t>243 HIGH ST</t>
  </si>
  <si>
    <t>247 HIGH ST</t>
  </si>
  <si>
    <t>249 HIGH ST</t>
  </si>
  <si>
    <t>277 HIGH ST</t>
  </si>
  <si>
    <t>284 HIGH ST</t>
  </si>
  <si>
    <t>55 HIGH ST</t>
  </si>
  <si>
    <t>10 ISLAND DR</t>
  </si>
  <si>
    <t>3 ISLAND DR</t>
  </si>
  <si>
    <t>9 ISLAND DR</t>
  </si>
  <si>
    <t>11 JAY ST</t>
  </si>
  <si>
    <t>12 JAY ST</t>
  </si>
  <si>
    <t>14 JAY ST</t>
  </si>
  <si>
    <t>15 JAY ST</t>
  </si>
  <si>
    <t>18 JAY ST</t>
  </si>
  <si>
    <t>19 JAY ST</t>
  </si>
  <si>
    <t>7 JAY ST</t>
  </si>
  <si>
    <t>10 LANE ST</t>
  </si>
  <si>
    <t>14 LANE ST</t>
  </si>
  <si>
    <t>15 LANE ST</t>
  </si>
  <si>
    <t>18 LANE ST</t>
  </si>
  <si>
    <t>22 LANE ST</t>
  </si>
  <si>
    <t>25 LANE ST</t>
  </si>
  <si>
    <t>26 LANE ST</t>
  </si>
  <si>
    <t>8 LANE ST</t>
  </si>
  <si>
    <t>21 LILLY AVE</t>
  </si>
  <si>
    <t>27 LILLY AVE</t>
  </si>
  <si>
    <t>107-109 LOWER HIGH ST</t>
  </si>
  <si>
    <t>110-112 LOWER HIGH ST</t>
  </si>
  <si>
    <t>111 LOWER HIGH ST</t>
  </si>
  <si>
    <t>70 LOWER HIGH ST</t>
  </si>
  <si>
    <t>73 LOWER HIGH ST</t>
  </si>
  <si>
    <t>77 LOWER HIGH ST</t>
  </si>
  <si>
    <t>81 LOWER HIGH ST</t>
  </si>
  <si>
    <t>87 LOWER HIGH ST</t>
  </si>
  <si>
    <t>94 LOWER HIGH ST</t>
  </si>
  <si>
    <t>97 LOWER HIGH ST</t>
  </si>
  <si>
    <t>109 MAIN ST</t>
  </si>
  <si>
    <t>123 MAIN ST</t>
  </si>
  <si>
    <t>127 MAIN ST</t>
  </si>
  <si>
    <t>133 MAIN ST</t>
  </si>
  <si>
    <t>141 MAIN ST</t>
  </si>
  <si>
    <t>145 MAIN ST</t>
  </si>
  <si>
    <t>170 MAIN ST</t>
  </si>
  <si>
    <t>175 MAIN ST</t>
  </si>
  <si>
    <t>181 MAIN ST</t>
  </si>
  <si>
    <t>23 MAIN ST</t>
  </si>
  <si>
    <t>41 MAIN ST</t>
  </si>
  <si>
    <t>42 MAIN ST</t>
  </si>
  <si>
    <t>46 MAIN ST</t>
  </si>
  <si>
    <t>48 MAIN ST</t>
  </si>
  <si>
    <t>49 MAIN ST</t>
  </si>
  <si>
    <t>52 MAIN ST</t>
  </si>
  <si>
    <t>53 MAIN ST</t>
  </si>
  <si>
    <t>54 MAIN ST</t>
  </si>
  <si>
    <t>57-61 MAIN ST</t>
  </si>
  <si>
    <t>58 MAIN ST</t>
  </si>
  <si>
    <t>60 MAIN ST</t>
  </si>
  <si>
    <t>65 MAIN ST</t>
  </si>
  <si>
    <t>68 MAIN ST</t>
  </si>
  <si>
    <t>70 MAIN ST</t>
  </si>
  <si>
    <t>72-76 MAIN ST</t>
  </si>
  <si>
    <t>73 MAIN ST</t>
  </si>
  <si>
    <t>79 MAIN ST</t>
  </si>
  <si>
    <t>80 MAIN ST</t>
  </si>
  <si>
    <t>84 MAIN ST</t>
  </si>
  <si>
    <t>85 MAIN ST</t>
  </si>
  <si>
    <t>87 MAIN ST</t>
  </si>
  <si>
    <t>90 MAIN ST</t>
  </si>
  <si>
    <t>91 MAIN ST</t>
  </si>
  <si>
    <t>93 MAIN ST</t>
  </si>
  <si>
    <t>94-98 MAIN ST</t>
  </si>
  <si>
    <t>97 MAIN ST</t>
  </si>
  <si>
    <t>10 MARYMOUNT DR</t>
  </si>
  <si>
    <t>6 MARYMOUNT DR</t>
  </si>
  <si>
    <t>8 MARYMOUNT DR</t>
  </si>
  <si>
    <t>9 MARYMOUNT DR</t>
  </si>
  <si>
    <t>102-104 NEWTON AVE</t>
  </si>
  <si>
    <t>103 NEWTON AVE</t>
  </si>
  <si>
    <t>105 NEWTON AVE</t>
  </si>
  <si>
    <t>107 NEWTON AVE</t>
  </si>
  <si>
    <t>109 NEWTON AVE</t>
  </si>
  <si>
    <t>112 NEWTON AVE</t>
  </si>
  <si>
    <t>118 NEWTON AVE</t>
  </si>
  <si>
    <t>123 NEWTON AVE</t>
  </si>
  <si>
    <t>126 NEWTON AVE</t>
  </si>
  <si>
    <t>132 NEWTON AVE</t>
  </si>
  <si>
    <t>137 NEWTON AVE</t>
  </si>
  <si>
    <t>138 NEWTON AVE</t>
  </si>
  <si>
    <t>141 NEWTON AVE</t>
  </si>
  <si>
    <t>142 NEWTON AVE</t>
  </si>
  <si>
    <t>143 NEWTON AVE</t>
  </si>
  <si>
    <t>1017 OLD RT 28</t>
  </si>
  <si>
    <t>1045 OLD STATE ROUTE 28</t>
  </si>
  <si>
    <t>1055 OLD STATE ROUTE 28</t>
  </si>
  <si>
    <t>1061 OLD STATE ROUTE 28</t>
  </si>
  <si>
    <t>1085 OLD STATE ROUTE 28</t>
  </si>
  <si>
    <t>1087 OLD STATE ROUTE 28</t>
  </si>
  <si>
    <t>236 OLD STATE ROUTE 28</t>
  </si>
  <si>
    <t>223 PLANK RD</t>
  </si>
  <si>
    <t>12 ROMER ST</t>
  </si>
  <si>
    <t>13 ROMER ST</t>
  </si>
  <si>
    <t>15 ROMER ST</t>
  </si>
  <si>
    <t>16 ROMER ST</t>
  </si>
  <si>
    <t>17 ROMER ST</t>
  </si>
  <si>
    <t>18 ROMER ST</t>
  </si>
  <si>
    <t>19 ROMERST</t>
  </si>
  <si>
    <t>20 ROMER ST</t>
  </si>
  <si>
    <t>21 ROMER ST</t>
  </si>
  <si>
    <t>22 ROMER ST</t>
  </si>
  <si>
    <t>25 ROMER ST</t>
  </si>
  <si>
    <t>9 ROMER ST</t>
  </si>
  <si>
    <t>11 SCHOOLLN</t>
  </si>
  <si>
    <t>12 SCHOOLLN</t>
  </si>
  <si>
    <t>15 SCHOOLLN</t>
  </si>
  <si>
    <t>21 SCHOOLLN</t>
  </si>
  <si>
    <t>25-27 SCHOOLLN</t>
  </si>
  <si>
    <t>28 SCHOOLLN</t>
  </si>
  <si>
    <t>34 SCHOOLLN</t>
  </si>
  <si>
    <t>38 SCHOOLLN</t>
  </si>
  <si>
    <t>42-44 SCHOOLLN</t>
  </si>
  <si>
    <t>64 SCHOOLLN</t>
  </si>
  <si>
    <t>8 SCHOOLLN</t>
  </si>
  <si>
    <t>16 SOUTH ST</t>
  </si>
  <si>
    <t>23 SOUTH ST</t>
  </si>
  <si>
    <t>27 SOUTH ST</t>
  </si>
  <si>
    <t>3 SOUTH ST</t>
  </si>
  <si>
    <t>35 SOUTH ST</t>
  </si>
  <si>
    <t>41 SOUTH ST</t>
  </si>
  <si>
    <t>6 SOUTH ST</t>
  </si>
  <si>
    <t>102 STATE ROUTE 214</t>
  </si>
  <si>
    <t>108-110 STATE ROUTE 214</t>
  </si>
  <si>
    <t>116 STATE ROUTE 214</t>
  </si>
  <si>
    <t>119 STATE ROUTE 214</t>
  </si>
  <si>
    <t>12 STATE ROUTE 214</t>
  </si>
  <si>
    <t>120 STATE ROUTE 214</t>
  </si>
  <si>
    <t>121 STATE ROUTE 214</t>
  </si>
  <si>
    <t>123 STATE ROUTE 214</t>
  </si>
  <si>
    <t>124 STATE ROUTE 214</t>
  </si>
  <si>
    <t>125 STATE ROUTE 214</t>
  </si>
  <si>
    <t>127 STATE ROUTE 214</t>
  </si>
  <si>
    <t>129-133 STATE ROUTE 214</t>
  </si>
  <si>
    <t>15 STATE ROUTE 214</t>
  </si>
  <si>
    <t>169 STATE ROUTE 214</t>
  </si>
  <si>
    <t>172-174 STATE ROUTE 214</t>
  </si>
  <si>
    <t>173 STATE ROUTE 214</t>
  </si>
  <si>
    <t>175 STATE ROUTE 214</t>
  </si>
  <si>
    <t>178 STATE ROUTE 214</t>
  </si>
  <si>
    <t>182 STATE ROUTE 214</t>
  </si>
  <si>
    <t>187 STATE ROUTE 214</t>
  </si>
  <si>
    <t>19 STATE ROUTE 214</t>
  </si>
  <si>
    <t>20 STATE ROUTE 214</t>
  </si>
  <si>
    <t>24 STATE ROUTE 214</t>
  </si>
  <si>
    <t>25 STATE ROUTE 214</t>
  </si>
  <si>
    <t>29-33 STATE ROUTE 214</t>
  </si>
  <si>
    <t>32-34 STATE ROUTE 214</t>
  </si>
  <si>
    <t>44 STATE ROUTE 214</t>
  </si>
  <si>
    <t>46 STATE ROUTE 214</t>
  </si>
  <si>
    <t>48 STATE ROUTE 214</t>
  </si>
  <si>
    <t>58 STATE ROUTE 214</t>
  </si>
  <si>
    <t>64 STATE ROUTE 214</t>
  </si>
  <si>
    <t>72 STATE ROUTE 214</t>
  </si>
  <si>
    <t>76 STATE ROUTE 214</t>
  </si>
  <si>
    <t>78-80 STATE ROUTE 214</t>
  </si>
  <si>
    <t>45879 STATE ROUTE 214</t>
  </si>
  <si>
    <t>86 STATE ROUTE 214</t>
  </si>
  <si>
    <t>90 STATE ROUTE 214</t>
  </si>
  <si>
    <t>94 STATE ROUTE 214</t>
  </si>
  <si>
    <t>98 STATE ROUTE 214</t>
  </si>
  <si>
    <t>201 STATE ROUTE 28</t>
  </si>
  <si>
    <t>5879 STATE ROUTE 28</t>
  </si>
  <si>
    <t>5881 STATE ROUTE 28</t>
  </si>
  <si>
    <t>5884 STATE ROUTE 28</t>
  </si>
  <si>
    <t>5967 STATE ROUTE 28</t>
  </si>
  <si>
    <t>5973 STATE ROUTE 28</t>
  </si>
  <si>
    <t>5981 STATE ROUTE 28</t>
  </si>
  <si>
    <t>5987 STATE ROUTE 28</t>
  </si>
  <si>
    <t>5990 STATE ROUTE 28</t>
  </si>
  <si>
    <t>5994 STATE ROUTE 28</t>
  </si>
  <si>
    <t>6007 STATE ROUTE 28</t>
  </si>
  <si>
    <t>62 STATE ROUTE 28</t>
  </si>
  <si>
    <t>17 STATION RD</t>
  </si>
  <si>
    <t>20 STATION RD</t>
  </si>
  <si>
    <t>27 STATION RD</t>
  </si>
  <si>
    <t>28 STATION RD</t>
  </si>
  <si>
    <t>3 STATION RD</t>
  </si>
  <si>
    <t>31 STATION RD</t>
  </si>
  <si>
    <t>34 STATION RD</t>
  </si>
  <si>
    <t>45 STATION RD</t>
  </si>
  <si>
    <t>12 TREMPER AVE</t>
  </si>
  <si>
    <t>13 TREMPER AVE</t>
  </si>
  <si>
    <t>14 TREMPER AVE</t>
  </si>
  <si>
    <t>15 TREMPER AVE</t>
  </si>
  <si>
    <t>16 TREMPER AVE</t>
  </si>
  <si>
    <t>17 TREMPER AVE</t>
  </si>
  <si>
    <t>18 TREMPER AVE</t>
  </si>
  <si>
    <t>19 TREMPER AVE</t>
  </si>
  <si>
    <t>9 TREMPER AVE</t>
  </si>
  <si>
    <t>6 URSULA PL</t>
  </si>
  <si>
    <t>1003 VETERANS WAY</t>
  </si>
  <si>
    <t>1026 VETERANS WAY</t>
  </si>
  <si>
    <t>1051 VETERANS WAY</t>
  </si>
  <si>
    <t>1069 VETERANS WAY</t>
  </si>
  <si>
    <t>1091 VETERANS WAY</t>
  </si>
  <si>
    <t>110 WATERWORKS RD</t>
  </si>
  <si>
    <t>115 WATERWORKS RD</t>
  </si>
  <si>
    <t>126 WATERWORKS RD</t>
  </si>
  <si>
    <t>140 WATERWORKS RD</t>
  </si>
  <si>
    <t>15 WATERWORKS RD</t>
  </si>
  <si>
    <t>16 WATERWORKS RD</t>
  </si>
  <si>
    <t>24 WATERWORKS RD</t>
  </si>
  <si>
    <t>32 WATERWORKS RD</t>
  </si>
  <si>
    <t>12 WEST ST</t>
  </si>
  <si>
    <t>16 WEST ST</t>
  </si>
  <si>
    <t>18 WEST ST</t>
  </si>
  <si>
    <t>20-26 WEST ST</t>
  </si>
  <si>
    <t>3 WEST ST</t>
  </si>
  <si>
    <t>4 WEST ST</t>
  </si>
  <si>
    <t>5 WEST ST</t>
  </si>
  <si>
    <t>45879 WEST ST</t>
  </si>
  <si>
    <t>Phoenicia Water District</t>
  </si>
  <si>
    <t>Public Side Lines are Ductile Iron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</si>
</sst>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9C0006"/>
      <name val="Calibri"/>
      <family val="2"/>
      <scheme val="minor"/>
    </font>
    <font>
      <sz val="10"/>
      <color theme="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11"/>
      <color rgb="FF47474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</fills>
  <borders count="5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theme="0" tint="-0.499984740745262"/>
      </right>
      <top style="medium">
        <color auto="1"/>
      </top>
      <bottom style="medium">
        <color auto="1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theme="0" tint="-0.499984740745262"/>
      </right>
      <top style="medium">
        <color auto="1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auto="1"/>
      </top>
      <bottom/>
      <diagonal/>
    </border>
    <border>
      <left style="medium">
        <color auto="1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auto="1"/>
      </left>
      <right style="medium">
        <color theme="0" tint="-0.499984740745262"/>
      </right>
      <top/>
      <bottom style="medium">
        <color auto="1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auto="1"/>
      </left>
      <right style="medium">
        <color theme="0" tint="-0.499984740745262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/>
      <top style="double">
        <color indexed="64"/>
      </top>
      <bottom/>
      <diagonal/>
    </border>
    <border>
      <left/>
      <right style="thin">
        <color theme="0" tint="-0.499984740745262"/>
      </right>
      <top style="double">
        <color indexed="64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rgb="FFC00000"/>
      </left>
      <right style="thin">
        <color auto="1"/>
      </right>
      <top style="thin">
        <color rgb="FFC00000"/>
      </top>
      <bottom/>
      <diagonal/>
    </border>
    <border>
      <left style="thin">
        <color auto="1"/>
      </left>
      <right/>
      <top style="thin">
        <color rgb="FFC00000"/>
      </top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/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thin">
        <color rgb="FFC00000"/>
      </left>
      <right style="thin">
        <color auto="1"/>
      </right>
      <top/>
      <bottom/>
      <diagonal/>
    </border>
    <border>
      <left/>
      <right style="thin">
        <color rgb="FFC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/>
      <diagonal/>
    </border>
    <border>
      <left style="thin">
        <color auto="1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 style="thin">
        <color rgb="FFC00000"/>
      </left>
      <right/>
      <top/>
      <bottom style="thin">
        <color rgb="FFC00000"/>
      </bottom>
      <diagonal/>
    </border>
  </borders>
  <cellStyleXfs count="2">
    <xf numFmtId="0" fontId="0" fillId="0" borderId="0"/>
    <xf numFmtId="0" fontId="10" fillId="6" borderId="0" applyNumberFormat="0" applyBorder="0" applyAlignment="0" applyProtection="0"/>
  </cellStyleXfs>
  <cellXfs count="17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4" xfId="0" applyFont="1" applyBorder="1"/>
    <xf numFmtId="0" fontId="1" fillId="3" borderId="5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1" fillId="0" borderId="15" xfId="0" applyFont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3" borderId="19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1" fillId="0" borderId="0" xfId="0" applyFont="1"/>
    <xf numFmtId="1" fontId="3" fillId="0" borderId="0" xfId="0" applyNumberFormat="1" applyFont="1"/>
    <xf numFmtId="1" fontId="3" fillId="0" borderId="25" xfId="0" applyNumberFormat="1" applyFont="1" applyBorder="1" applyAlignment="1">
      <alignment vertical="center" wrapText="1"/>
    </xf>
    <xf numFmtId="1" fontId="3" fillId="0" borderId="23" xfId="0" applyNumberFormat="1" applyFont="1" applyBorder="1" applyAlignment="1">
      <alignment horizontal="left" vertical="center" wrapText="1"/>
    </xf>
    <xf numFmtId="1" fontId="3" fillId="0" borderId="18" xfId="0" applyNumberFormat="1" applyFont="1" applyBorder="1" applyAlignment="1" applyProtection="1">
      <alignment horizontal="right" vertical="center" wrapText="1"/>
      <protection hidden="1"/>
    </xf>
    <xf numFmtId="1" fontId="3" fillId="0" borderId="22" xfId="0" applyNumberFormat="1" applyFont="1" applyBorder="1" applyAlignment="1" applyProtection="1">
      <alignment horizontal="right" vertical="center" wrapText="1"/>
      <protection hidden="1"/>
    </xf>
    <xf numFmtId="1" fontId="3" fillId="0" borderId="24" xfId="0" applyNumberFormat="1" applyFont="1" applyBorder="1" applyAlignment="1" applyProtection="1">
      <alignment horizontal="right" vertical="center" wrapText="1"/>
      <protection hidden="1"/>
    </xf>
    <xf numFmtId="0" fontId="7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>
      <alignment horizontal="left" vertical="center"/>
    </xf>
    <xf numFmtId="0" fontId="14" fillId="0" borderId="0" xfId="1" applyFont="1" applyFill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hidden="1"/>
    </xf>
    <xf numFmtId="0" fontId="14" fillId="0" borderId="0" xfId="1" applyFont="1" applyFill="1" applyAlignment="1">
      <alignment horizontal="left" vertical="center"/>
    </xf>
    <xf numFmtId="0" fontId="12" fillId="2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left"/>
    </xf>
    <xf numFmtId="0" fontId="3" fillId="4" borderId="30" xfId="0" applyFont="1" applyFill="1" applyBorder="1" applyAlignment="1">
      <alignment horizontal="left"/>
    </xf>
    <xf numFmtId="0" fontId="3" fillId="0" borderId="32" xfId="0" applyFont="1" applyBorder="1"/>
    <xf numFmtId="0" fontId="3" fillId="0" borderId="33" xfId="0" applyFont="1" applyBorder="1"/>
    <xf numFmtId="1" fontId="3" fillId="0" borderId="45" xfId="0" applyNumberFormat="1" applyFont="1" applyBorder="1" applyAlignment="1" applyProtection="1">
      <alignment horizontal="right" vertical="center" wrapText="1"/>
      <protection hidden="1"/>
    </xf>
    <xf numFmtId="1" fontId="3" fillId="0" borderId="46" xfId="0" applyNumberFormat="1" applyFont="1" applyBorder="1" applyAlignment="1" applyProtection="1">
      <alignment horizontal="right" vertical="center" wrapText="1"/>
      <protection hidden="1"/>
    </xf>
    <xf numFmtId="1" fontId="3" fillId="0" borderId="47" xfId="0" applyNumberFormat="1" applyFont="1" applyBorder="1" applyAlignment="1">
      <alignment vertical="center" wrapText="1"/>
    </xf>
    <xf numFmtId="0" fontId="7" fillId="0" borderId="55" xfId="0" applyFont="1" applyBorder="1" applyAlignment="1">
      <alignment horizontal="left" wrapText="1"/>
    </xf>
    <xf numFmtId="0" fontId="7" fillId="0" borderId="36" xfId="0" applyFont="1" applyBorder="1" applyAlignment="1">
      <alignment horizontal="left" wrapText="1"/>
    </xf>
    <xf numFmtId="0" fontId="3" fillId="0" borderId="36" xfId="0" applyFont="1" applyBorder="1" applyProtection="1">
      <protection locked="0"/>
    </xf>
    <xf numFmtId="0" fontId="3" fillId="0" borderId="55" xfId="0" applyFont="1" applyBorder="1" applyAlignment="1">
      <alignment horizontal="left" indent="1"/>
    </xf>
    <xf numFmtId="0" fontId="3" fillId="0" borderId="36" xfId="0" applyFont="1" applyBorder="1" applyAlignment="1">
      <alignment horizontal="center"/>
    </xf>
    <xf numFmtId="0" fontId="3" fillId="0" borderId="56" xfId="0" applyFont="1" applyBorder="1"/>
    <xf numFmtId="0" fontId="3" fillId="0" borderId="32" xfId="0" applyFont="1" applyBorder="1" applyAlignment="1">
      <alignment horizontal="center"/>
    </xf>
    <xf numFmtId="0" fontId="8" fillId="3" borderId="39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applyFont="1" applyProtection="1">
      <protection locked="0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indent="2"/>
    </xf>
    <xf numFmtId="0" fontId="6" fillId="0" borderId="2" xfId="0" applyFont="1" applyBorder="1" applyAlignment="1">
      <alignment horizontal="center"/>
    </xf>
    <xf numFmtId="0" fontId="4" fillId="2" borderId="6" xfId="0" applyFont="1" applyFill="1" applyBorder="1" applyAlignment="1">
      <alignment horizontal="left" vertical="center" indent="2"/>
    </xf>
    <xf numFmtId="0" fontId="4" fillId="2" borderId="0" xfId="0" applyFont="1" applyFill="1" applyAlignment="1">
      <alignment horizontal="left" vertical="center" indent="2"/>
    </xf>
    <xf numFmtId="0" fontId="15" fillId="0" borderId="0" xfId="0" applyFont="1" applyAlignment="1">
      <alignment horizontal="left" vertical="center" wrapText="1"/>
    </xf>
    <xf numFmtId="0" fontId="3" fillId="0" borderId="26" xfId="0" applyFont="1" applyBorder="1" applyAlignment="1">
      <alignment horizontal="left" wrapText="1"/>
    </xf>
    <xf numFmtId="0" fontId="3" fillId="0" borderId="34" xfId="0" applyFont="1" applyBorder="1" applyAlignment="1">
      <alignment horizontal="left" wrapText="1"/>
    </xf>
    <xf numFmtId="0" fontId="3" fillId="0" borderId="34" xfId="0" applyFont="1" applyBorder="1" applyAlignment="1" applyProtection="1">
      <alignment horizontal="left" vertical="center"/>
      <protection locked="0"/>
    </xf>
    <xf numFmtId="0" fontId="3" fillId="0" borderId="52" xfId="0" applyFont="1" applyBorder="1" applyAlignment="1" applyProtection="1">
      <alignment horizontal="left" vertical="center"/>
      <protection locked="0"/>
    </xf>
    <xf numFmtId="0" fontId="3" fillId="4" borderId="30" xfId="0" applyFont="1" applyFill="1" applyBorder="1" applyAlignment="1">
      <alignment horizontal="left" vertical="center" wrapText="1"/>
    </xf>
    <xf numFmtId="0" fontId="3" fillId="4" borderId="37" xfId="0" applyFont="1" applyFill="1" applyBorder="1" applyAlignment="1">
      <alignment horizontal="left" vertical="center" wrapText="1"/>
    </xf>
    <xf numFmtId="0" fontId="3" fillId="4" borderId="37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7" fillId="0" borderId="54" xfId="0" applyFont="1" applyBorder="1" applyAlignment="1">
      <alignment horizontal="left" wrapText="1"/>
    </xf>
    <xf numFmtId="0" fontId="7" fillId="0" borderId="28" xfId="0" applyFont="1" applyBorder="1" applyAlignment="1">
      <alignment horizontal="left" wrapText="1"/>
    </xf>
    <xf numFmtId="0" fontId="7" fillId="0" borderId="29" xfId="0" applyFont="1" applyBorder="1" applyAlignment="1">
      <alignment horizontal="left" wrapText="1"/>
    </xf>
    <xf numFmtId="0" fontId="7" fillId="0" borderId="55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36" xfId="0" applyFont="1" applyBorder="1" applyAlignment="1">
      <alignment horizontal="left" wrapText="1"/>
    </xf>
    <xf numFmtId="0" fontId="3" fillId="0" borderId="17" xfId="0" applyFont="1" applyBorder="1" applyAlignment="1">
      <alignment horizontal="left" indent="1"/>
    </xf>
    <xf numFmtId="0" fontId="3" fillId="0" borderId="17" xfId="0" applyFont="1" applyBorder="1" applyAlignment="1" applyProtection="1">
      <alignment horizontal="right" indent="1"/>
      <protection hidden="1"/>
    </xf>
    <xf numFmtId="0" fontId="3" fillId="0" borderId="16" xfId="0" applyFont="1" applyBorder="1" applyAlignment="1" applyProtection="1">
      <alignment horizontal="right" indent="1"/>
      <protection hidden="1"/>
    </xf>
    <xf numFmtId="0" fontId="3" fillId="0" borderId="0" xfId="0" applyFont="1" applyAlignment="1" applyProtection="1">
      <alignment horizontal="right" indent="1"/>
      <protection hidden="1"/>
    </xf>
    <xf numFmtId="0" fontId="3" fillId="0" borderId="21" xfId="0" applyFont="1" applyBorder="1" applyAlignment="1" applyProtection="1">
      <alignment horizontal="right" indent="1"/>
      <protection hidden="1"/>
    </xf>
    <xf numFmtId="0" fontId="3" fillId="4" borderId="20" xfId="0" applyFont="1" applyFill="1" applyBorder="1" applyAlignment="1">
      <alignment horizontal="left" indent="1"/>
    </xf>
    <xf numFmtId="0" fontId="3" fillId="4" borderId="20" xfId="0" applyFont="1" applyFill="1" applyBorder="1" applyAlignment="1" applyProtection="1">
      <alignment horizontal="right" indent="1"/>
      <protection hidden="1"/>
    </xf>
    <xf numFmtId="0" fontId="3" fillId="4" borderId="50" xfId="0" applyFont="1" applyFill="1" applyBorder="1" applyAlignment="1" applyProtection="1">
      <alignment horizontal="right" indent="1"/>
      <protection hidden="1"/>
    </xf>
    <xf numFmtId="0" fontId="3" fillId="4" borderId="51" xfId="0" applyFont="1" applyFill="1" applyBorder="1" applyAlignment="1" applyProtection="1">
      <alignment horizontal="right" indent="1"/>
      <protection hidden="1"/>
    </xf>
    <xf numFmtId="0" fontId="3" fillId="4" borderId="48" xfId="0" applyFont="1" applyFill="1" applyBorder="1" applyAlignment="1" applyProtection="1">
      <alignment horizontal="right" indent="1"/>
      <protection hidden="1"/>
    </xf>
    <xf numFmtId="0" fontId="3" fillId="0" borderId="17" xfId="0" applyFont="1" applyBorder="1" applyAlignment="1">
      <alignment horizontal="left" wrapText="1" indent="1"/>
    </xf>
    <xf numFmtId="0" fontId="3" fillId="4" borderId="17" xfId="0" applyFont="1" applyFill="1" applyBorder="1" applyAlignment="1">
      <alignment horizontal="left" indent="1"/>
    </xf>
    <xf numFmtId="0" fontId="3" fillId="4" borderId="17" xfId="0" applyFont="1" applyFill="1" applyBorder="1" applyAlignment="1" applyProtection="1">
      <alignment horizontal="right" indent="1"/>
      <protection hidden="1"/>
    </xf>
    <xf numFmtId="0" fontId="3" fillId="4" borderId="16" xfId="0" applyFont="1" applyFill="1" applyBorder="1" applyAlignment="1" applyProtection="1">
      <alignment horizontal="right" indent="1"/>
      <protection hidden="1"/>
    </xf>
    <xf numFmtId="0" fontId="3" fillId="4" borderId="0" xfId="0" applyFont="1" applyFill="1" applyAlignment="1" applyProtection="1">
      <alignment horizontal="right" indent="1"/>
      <protection hidden="1"/>
    </xf>
    <xf numFmtId="0" fontId="3" fillId="4" borderId="21" xfId="0" applyFont="1" applyFill="1" applyBorder="1" applyAlignment="1" applyProtection="1">
      <alignment horizontal="right" indent="1"/>
      <protection hidden="1"/>
    </xf>
    <xf numFmtId="0" fontId="3" fillId="4" borderId="16" xfId="0" applyFont="1" applyFill="1" applyBorder="1" applyAlignment="1">
      <alignment horizontal="left" indent="1"/>
    </xf>
    <xf numFmtId="0" fontId="3" fillId="4" borderId="0" xfId="0" applyFont="1" applyFill="1" applyAlignment="1">
      <alignment horizontal="left" indent="1"/>
    </xf>
    <xf numFmtId="0" fontId="3" fillId="4" borderId="21" xfId="0" applyFont="1" applyFill="1" applyBorder="1" applyAlignment="1">
      <alignment horizontal="left" indent="1"/>
    </xf>
    <xf numFmtId="0" fontId="9" fillId="0" borderId="44" xfId="0" applyFont="1" applyBorder="1" applyAlignment="1">
      <alignment horizontal="left" vertical="center" wrapText="1" indent="1"/>
    </xf>
    <xf numFmtId="0" fontId="9" fillId="0" borderId="45" xfId="0" applyFont="1" applyBorder="1" applyAlignment="1">
      <alignment horizontal="left" vertical="center" wrapText="1" indent="1"/>
    </xf>
    <xf numFmtId="1" fontId="3" fillId="0" borderId="46" xfId="0" applyNumberFormat="1" applyFont="1" applyBorder="1" applyAlignment="1" applyProtection="1">
      <alignment horizontal="right" vertical="center"/>
      <protection hidden="1"/>
    </xf>
    <xf numFmtId="1" fontId="3" fillId="0" borderId="47" xfId="0" applyNumberFormat="1" applyFont="1" applyBorder="1" applyAlignment="1" applyProtection="1">
      <alignment horizontal="right" vertical="center"/>
      <protection hidden="1"/>
    </xf>
    <xf numFmtId="1" fontId="3" fillId="0" borderId="48" xfId="0" applyNumberFormat="1" applyFont="1" applyBorder="1" applyAlignment="1" applyProtection="1">
      <alignment horizontal="right" vertical="center"/>
      <protection hidden="1"/>
    </xf>
    <xf numFmtId="0" fontId="8" fillId="5" borderId="39" xfId="0" applyFont="1" applyFill="1" applyBorder="1" applyAlignment="1">
      <alignment horizontal="center"/>
    </xf>
    <xf numFmtId="0" fontId="8" fillId="5" borderId="39" xfId="0" applyFont="1" applyFill="1" applyBorder="1" applyAlignment="1">
      <alignment horizontal="center" wrapText="1"/>
    </xf>
    <xf numFmtId="0" fontId="8" fillId="5" borderId="40" xfId="0" applyFont="1" applyFill="1" applyBorder="1" applyAlignment="1">
      <alignment horizontal="center" wrapText="1"/>
    </xf>
    <xf numFmtId="0" fontId="8" fillId="5" borderId="49" xfId="0" applyFont="1" applyFill="1" applyBorder="1" applyAlignment="1">
      <alignment horizontal="center" wrapText="1"/>
    </xf>
    <xf numFmtId="0" fontId="8" fillId="5" borderId="41" xfId="0" applyFont="1" applyFill="1" applyBorder="1" applyAlignment="1">
      <alignment horizontal="center" wrapText="1"/>
    </xf>
    <xf numFmtId="0" fontId="9" fillId="0" borderId="42" xfId="0" applyFont="1" applyBorder="1" applyAlignment="1">
      <alignment horizontal="left" vertical="center" wrapText="1" indent="1"/>
    </xf>
    <xf numFmtId="0" fontId="9" fillId="0" borderId="18" xfId="0" applyFont="1" applyBorder="1" applyAlignment="1">
      <alignment horizontal="left" vertical="center" wrapText="1" indent="1"/>
    </xf>
    <xf numFmtId="1" fontId="3" fillId="0" borderId="22" xfId="0" applyNumberFormat="1" applyFont="1" applyBorder="1" applyAlignment="1" applyProtection="1">
      <alignment horizontal="right" vertical="center"/>
      <protection hidden="1"/>
    </xf>
    <xf numFmtId="1" fontId="3" fillId="0" borderId="23" xfId="0" applyNumberFormat="1" applyFont="1" applyBorder="1" applyAlignment="1" applyProtection="1">
      <alignment horizontal="right" vertical="center"/>
      <protection hidden="1"/>
    </xf>
    <xf numFmtId="1" fontId="3" fillId="0" borderId="43" xfId="0" applyNumberFormat="1" applyFont="1" applyBorder="1" applyAlignment="1" applyProtection="1">
      <alignment horizontal="right" vertical="center"/>
      <protection hidden="1"/>
    </xf>
    <xf numFmtId="1" fontId="3" fillId="0" borderId="24" xfId="0" applyNumberFormat="1" applyFont="1" applyBorder="1" applyAlignment="1" applyProtection="1">
      <alignment horizontal="right" vertical="center"/>
      <protection hidden="1"/>
    </xf>
    <xf numFmtId="1" fontId="3" fillId="0" borderId="25" xfId="0" applyNumberFormat="1" applyFont="1" applyBorder="1" applyAlignment="1" applyProtection="1">
      <alignment horizontal="right" vertical="center"/>
      <protection hidden="1"/>
    </xf>
    <xf numFmtId="1" fontId="3" fillId="0" borderId="21" xfId="0" applyNumberFormat="1" applyFont="1" applyBorder="1" applyAlignment="1" applyProtection="1">
      <alignment horizontal="right" vertical="center"/>
      <protection hidden="1"/>
    </xf>
    <xf numFmtId="0" fontId="3" fillId="0" borderId="20" xfId="0" applyFont="1" applyBorder="1" applyAlignment="1">
      <alignment horizontal="left" indent="4"/>
    </xf>
    <xf numFmtId="0" fontId="3" fillId="0" borderId="20" xfId="0" applyFont="1" applyBorder="1" applyAlignment="1">
      <alignment horizontal="left" indent="2"/>
    </xf>
    <xf numFmtId="0" fontId="3" fillId="0" borderId="38" xfId="0" applyFont="1" applyBorder="1" applyAlignment="1" applyProtection="1">
      <alignment horizontal="right" indent="1"/>
      <protection hidden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1" fontId="3" fillId="0" borderId="17" xfId="0" applyNumberFormat="1" applyFont="1" applyBorder="1" applyAlignment="1" applyProtection="1">
      <alignment horizontal="right" indent="1"/>
      <protection hidden="1"/>
    </xf>
    <xf numFmtId="0" fontId="3" fillId="0" borderId="17" xfId="0" applyFont="1" applyBorder="1" applyAlignment="1">
      <alignment horizontal="left" indent="4"/>
    </xf>
    <xf numFmtId="0" fontId="3" fillId="0" borderId="55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3" fillId="0" borderId="26" xfId="0" applyFont="1" applyBorder="1" applyAlignment="1">
      <alignment horizontal="left" indent="1"/>
    </xf>
    <xf numFmtId="0" fontId="3" fillId="0" borderId="34" xfId="0" applyFont="1" applyBorder="1" applyAlignment="1">
      <alignment horizontal="left" indent="1"/>
    </xf>
    <xf numFmtId="0" fontId="3" fillId="4" borderId="35" xfId="0" applyFont="1" applyFill="1" applyBorder="1" applyAlignment="1">
      <alignment horizontal="left" indent="1"/>
    </xf>
    <xf numFmtId="0" fontId="3" fillId="0" borderId="30" xfId="0" applyFont="1" applyBorder="1" applyAlignment="1">
      <alignment horizontal="left" indent="1"/>
    </xf>
    <xf numFmtId="0" fontId="3" fillId="0" borderId="37" xfId="0" applyFont="1" applyBorder="1" applyAlignment="1">
      <alignment horizontal="left" indent="1"/>
    </xf>
    <xf numFmtId="0" fontId="3" fillId="0" borderId="39" xfId="0" applyFont="1" applyBorder="1" applyAlignment="1">
      <alignment horizontal="left" indent="1"/>
    </xf>
    <xf numFmtId="1" fontId="3" fillId="0" borderId="39" xfId="0" applyNumberFormat="1" applyFont="1" applyBorder="1" applyAlignment="1" applyProtection="1">
      <alignment horizontal="right" indent="1"/>
      <protection hidden="1"/>
    </xf>
    <xf numFmtId="0" fontId="3" fillId="0" borderId="27" xfId="0" applyFont="1" applyBorder="1" applyAlignment="1" applyProtection="1">
      <alignment horizontal="left"/>
      <protection locked="0"/>
    </xf>
    <xf numFmtId="0" fontId="3" fillId="0" borderId="28" xfId="0" applyFont="1" applyBorder="1" applyAlignment="1" applyProtection="1">
      <alignment horizontal="left"/>
      <protection locked="0"/>
    </xf>
    <xf numFmtId="0" fontId="3" fillId="0" borderId="29" xfId="0" applyFont="1" applyBorder="1" applyAlignment="1" applyProtection="1">
      <alignment horizontal="left"/>
      <protection locked="0"/>
    </xf>
    <xf numFmtId="0" fontId="3" fillId="4" borderId="31" xfId="0" applyFont="1" applyFill="1" applyBorder="1" applyAlignment="1" applyProtection="1">
      <alignment horizontal="left"/>
      <protection locked="0"/>
    </xf>
    <xf numFmtId="0" fontId="3" fillId="4" borderId="32" xfId="0" applyFont="1" applyFill="1" applyBorder="1" applyAlignment="1" applyProtection="1">
      <alignment horizontal="left"/>
      <protection locked="0"/>
    </xf>
    <xf numFmtId="0" fontId="3" fillId="4" borderId="33" xfId="0" applyFont="1" applyFill="1" applyBorder="1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/>
      <protection locked="0"/>
    </xf>
    <xf numFmtId="0" fontId="3" fillId="4" borderId="0" xfId="0" applyFont="1" applyFill="1" applyAlignment="1" applyProtection="1">
      <alignment horizontal="left"/>
      <protection locked="0"/>
    </xf>
    <xf numFmtId="0" fontId="3" fillId="4" borderId="36" xfId="0" applyFont="1" applyFill="1" applyBorder="1" applyAlignment="1" applyProtection="1">
      <alignment horizontal="left"/>
      <protection locked="0"/>
    </xf>
    <xf numFmtId="0" fontId="3" fillId="0" borderId="31" xfId="0" applyFont="1" applyBorder="1" applyAlignment="1" applyProtection="1">
      <alignment horizontal="left"/>
      <protection locked="0"/>
    </xf>
    <xf numFmtId="0" fontId="3" fillId="0" borderId="32" xfId="0" applyFont="1" applyBorder="1" applyAlignment="1" applyProtection="1">
      <alignment horizontal="left"/>
      <protection locked="0"/>
    </xf>
    <xf numFmtId="0" fontId="3" fillId="0" borderId="33" xfId="0" applyFont="1" applyBorder="1" applyAlignment="1" applyProtection="1">
      <alignment horizontal="left"/>
      <protection locked="0"/>
    </xf>
    <xf numFmtId="0" fontId="3" fillId="0" borderId="17" xfId="0" applyFont="1" applyBorder="1" applyAlignment="1">
      <alignment horizontal="left" indent="2"/>
    </xf>
  </cellXfs>
  <cellStyles count="2">
    <cellStyle name="Bad" xfId="1" builtinId="27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left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border outline="0">
        <top style="medium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</dxfs>
  <tableStyles count="0" defaultTableStyle="TableStyleMedium2" defaultPivotStyle="PivotStyleLight16"/>
  <colors>
    <mruColors>
      <color rgb="FFFFC1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978D706-30BB-46FC-90FC-89C2F6501816}" name="Table1" displayName="Table1" ref="A1:R501" totalsRowShown="0" headerRowDxfId="21" dataDxfId="19" headerRowBorderDxfId="20" tableBorderDxfId="18">
  <autoFilter ref="A1:R501" xr:uid="{2978D706-30BB-46FC-90FC-89C2F6501816}"/>
  <tableColumns count="18">
    <tableColumn id="1" xr3:uid="{1596C423-3716-49E3-8DE2-09919FD35899}" name="Street Address" dataDxfId="17"/>
    <tableColumn id="2" xr3:uid="{431FB9CB-410E-47A3-BFF8-9F9B8422E388}" name="Town" dataDxfId="16"/>
    <tableColumn id="3" xr3:uid="{EF0EFCBB-2492-4729-A878-AB407B892B07}" name="Zip Code" dataDxfId="15"/>
    <tableColumn id="4" xr3:uid="{F53CA087-8E82-4355-B2AD-2B427C4B536A}" name="Lead Gooseneck, Pigtail or Connector Currently Present?" dataDxfId="14"/>
    <tableColumn id="5" xr3:uid="{41E5AB6C-B2CA-49FD-A97B-DBAF524D0E20}" name="Current Public Side SL Material ⓘ" dataDxfId="13"/>
    <tableColumn id="6" xr3:uid="{BBE0FEEC-DEAA-435E-961F-35FEBB130BFC}" name="Was Public SL Material Ever Previously Lead?" dataDxfId="12"/>
    <tableColumn id="7" xr3:uid="{03466738-DF7A-4FC3-B98E-9F3A4F3F282A}" name="Public SL Material Verification Method ⓘ" dataDxfId="11"/>
    <tableColumn id="8" xr3:uid="{EA7FF44F-9451-4542-9722-38C005818E36}" name="Public SL Installation or Replacement Date" dataDxfId="10"/>
    <tableColumn id="9" xr3:uid="{D558A298-0165-47ED-B1F6-9F0B8108441D}" name="Public SL Size" dataDxfId="9"/>
    <tableColumn id="10" xr3:uid="{DE6A405E-C027-4FCF-AEC7-6E6165CEE525}" name="Customer SL Material ⓘ" dataDxfId="8"/>
    <tableColumn id="11" xr3:uid="{5119E336-AF58-4C66-8818-BBE88DC60C0F}" name="Customer SL Material Verification Method ⓘ" dataDxfId="7"/>
    <tableColumn id="12" xr3:uid="{942A6896-74C3-4DDF-A9B4-FEA022396B82}" name="Lead Solder Present?" dataDxfId="6"/>
    <tableColumn id="13" xr3:uid="{A0703391-70C1-4ADD-9BF5-A02D9386B4A2}" name="Building Type" dataDxfId="5"/>
    <tableColumn id="14" xr3:uid="{293EAC22-DC81-403E-9A0D-885FB1FD5CC6}" name="POU or POE Treatment Present? ⓘ" dataDxfId="4"/>
    <tableColumn id="15" xr3:uid="{B2DFD9C7-C1A0-4F02-BB3C-48EC95D534E9}" name="Customer SL Installation or Replacement Date" dataDxfId="3"/>
    <tableColumn id="16" xr3:uid="{E41B07FB-6D35-4230-A8CC-1A1AFA7DC6D1}" name="Customer SL Size" dataDxfId="2"/>
    <tableColumn id="17" xr3:uid="{2868D76E-5547-4541-B47C-4B1580020944}" name="SL Category ⓘ" dataDxfId="1">
      <calculatedColumnFormula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calculatedColumnFormula>
    </tableColumn>
    <tableColumn id="18" xr3:uid="{B2CF598B-FFD4-4135-96B0-36BEFC34C630}" name="Note" dataDxfId="0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B0459-01E9-41F0-AEC9-DDA53A94F1F1}">
  <sheetPr codeName="Sheet1"/>
  <dimension ref="A1:S42"/>
  <sheetViews>
    <sheetView showGridLines="0" zoomScaleNormal="100" workbookViewId="0">
      <selection activeCell="A2" sqref="A2:B2"/>
    </sheetView>
  </sheetViews>
  <sheetFormatPr defaultColWidth="9.109375" defaultRowHeight="14.4" x14ac:dyDescent="0.3"/>
  <cols>
    <col min="1" max="6" width="35.6640625" style="1" customWidth="1"/>
    <col min="7" max="7" width="25.44140625" style="1" customWidth="1"/>
    <col min="8" max="8" width="17.44140625" style="1" customWidth="1"/>
    <col min="9" max="9" width="32.109375" style="1" customWidth="1"/>
    <col min="10" max="10" width="24.44140625" style="1" customWidth="1"/>
    <col min="11" max="11" width="9.88671875" customWidth="1"/>
    <col min="12" max="12" width="16" style="1" customWidth="1"/>
    <col min="13" max="13" width="19" style="1" customWidth="1"/>
    <col min="14" max="14" width="13.6640625" style="1" customWidth="1"/>
    <col min="15" max="16384" width="9.109375" style="1"/>
  </cols>
  <sheetData>
    <row r="1" spans="1:19" ht="30.9" customHeight="1" x14ac:dyDescent="0.3">
      <c r="A1" s="81" t="s">
        <v>0</v>
      </c>
      <c r="B1" s="81"/>
      <c r="C1" s="38"/>
      <c r="D1" s="38"/>
      <c r="E1" s="38"/>
      <c r="F1" s="38"/>
    </row>
    <row r="2" spans="1:19" ht="39" customHeight="1" x14ac:dyDescent="0.3">
      <c r="A2" s="87" t="s">
        <v>111</v>
      </c>
      <c r="B2" s="87"/>
      <c r="C2" s="31"/>
      <c r="D2" s="31"/>
      <c r="E2" s="31"/>
      <c r="F2" s="31"/>
    </row>
    <row r="3" spans="1:19" x14ac:dyDescent="0.3">
      <c r="A3" s="82" t="s">
        <v>96</v>
      </c>
      <c r="B3" s="82"/>
      <c r="C3" s="31"/>
      <c r="D3" s="31"/>
      <c r="E3" s="31"/>
      <c r="F3" s="31"/>
    </row>
    <row r="4" spans="1:19" ht="15.9" customHeight="1" x14ac:dyDescent="0.3">
      <c r="A4" s="83" t="s">
        <v>99</v>
      </c>
      <c r="B4" s="83"/>
      <c r="C4" s="83"/>
      <c r="D4" s="31"/>
      <c r="E4" s="31"/>
      <c r="F4" s="31"/>
    </row>
    <row r="5" spans="1:19" x14ac:dyDescent="0.3">
      <c r="A5" s="85" t="s">
        <v>100</v>
      </c>
      <c r="B5" s="86"/>
      <c r="C5" s="86"/>
      <c r="D5" s="31"/>
      <c r="E5" s="31"/>
      <c r="F5" s="31"/>
    </row>
    <row r="6" spans="1:19" x14ac:dyDescent="0.3">
      <c r="A6" s="83" t="s">
        <v>101</v>
      </c>
      <c r="B6" s="83"/>
      <c r="C6" s="83"/>
      <c r="D6" s="31"/>
      <c r="E6" s="31"/>
      <c r="F6" s="31"/>
    </row>
    <row r="7" spans="1:19" x14ac:dyDescent="0.3">
      <c r="A7" s="83" t="s">
        <v>102</v>
      </c>
      <c r="B7" s="83"/>
      <c r="C7" s="83"/>
      <c r="D7" s="31"/>
      <c r="E7" s="31"/>
      <c r="F7" s="31"/>
    </row>
    <row r="8" spans="1:19" ht="24.9" customHeight="1" x14ac:dyDescent="0.3">
      <c r="A8" s="31" t="s">
        <v>97</v>
      </c>
      <c r="B8" s="31"/>
      <c r="C8" s="31"/>
      <c r="D8" s="31"/>
      <c r="E8" s="31"/>
      <c r="F8" s="31"/>
    </row>
    <row r="9" spans="1:19" x14ac:dyDescent="0.3">
      <c r="A9" s="34" t="s">
        <v>98</v>
      </c>
      <c r="B9" s="50"/>
      <c r="C9" s="50"/>
      <c r="D9" s="50"/>
      <c r="J9" s="2"/>
      <c r="M9" s="2"/>
      <c r="O9" s="4"/>
      <c r="P9" s="4"/>
      <c r="Q9" s="4"/>
      <c r="R9" s="4"/>
      <c r="S9" s="4"/>
    </row>
    <row r="10" spans="1:19" x14ac:dyDescent="0.3">
      <c r="J10" s="2"/>
      <c r="M10" s="2"/>
      <c r="O10" s="4"/>
      <c r="P10" s="4"/>
      <c r="Q10" s="4"/>
      <c r="R10" s="4"/>
      <c r="S10" s="4"/>
    </row>
    <row r="11" spans="1:19" s="3" customFormat="1" x14ac:dyDescent="0.3">
      <c r="A11" s="22" t="s">
        <v>1</v>
      </c>
      <c r="B11" s="22" t="s">
        <v>2</v>
      </c>
      <c r="J11"/>
      <c r="K11"/>
      <c r="L11"/>
      <c r="M11"/>
      <c r="N11"/>
    </row>
    <row r="12" spans="1:19" ht="26.4" x14ac:dyDescent="0.3">
      <c r="A12" s="7" t="s">
        <v>3</v>
      </c>
      <c r="B12" s="39" t="s">
        <v>4</v>
      </c>
      <c r="J12"/>
      <c r="L12"/>
      <c r="M12"/>
      <c r="N12"/>
    </row>
    <row r="13" spans="1:19" ht="26.4" x14ac:dyDescent="0.3">
      <c r="A13" s="37" t="s">
        <v>5</v>
      </c>
      <c r="B13" s="40" t="s">
        <v>6</v>
      </c>
      <c r="J13"/>
      <c r="L13"/>
      <c r="M13"/>
      <c r="N13"/>
    </row>
    <row r="14" spans="1:19" x14ac:dyDescent="0.3">
      <c r="J14"/>
      <c r="L14"/>
      <c r="M14"/>
      <c r="N14"/>
    </row>
    <row r="15" spans="1:19" ht="16.2" thickBot="1" x14ac:dyDescent="0.35">
      <c r="A15" s="84" t="s">
        <v>7</v>
      </c>
      <c r="B15" s="84"/>
      <c r="C15" s="84"/>
      <c r="D15" s="78"/>
      <c r="E15" s="78"/>
      <c r="F15" s="79"/>
      <c r="J15"/>
      <c r="L15"/>
      <c r="M15"/>
      <c r="N15"/>
    </row>
    <row r="16" spans="1:19" ht="27" thickBot="1" x14ac:dyDescent="0.35">
      <c r="A16" s="22" t="s">
        <v>8</v>
      </c>
      <c r="B16" s="23" t="s">
        <v>9</v>
      </c>
      <c r="C16" s="23" t="s">
        <v>10</v>
      </c>
      <c r="D16" s="23" t="s">
        <v>11</v>
      </c>
      <c r="E16" s="23" t="s">
        <v>12</v>
      </c>
      <c r="F16"/>
      <c r="J16"/>
      <c r="L16"/>
      <c r="M16"/>
      <c r="N16"/>
    </row>
    <row r="17" spans="1:6" x14ac:dyDescent="0.3">
      <c r="A17" s="7" t="s">
        <v>14</v>
      </c>
      <c r="B17" s="8" t="s">
        <v>15</v>
      </c>
      <c r="C17" s="8" t="s">
        <v>14</v>
      </c>
      <c r="D17" s="8" t="s">
        <v>16</v>
      </c>
      <c r="E17" s="8" t="s">
        <v>94</v>
      </c>
      <c r="F17"/>
    </row>
    <row r="18" spans="1:6" x14ac:dyDescent="0.3">
      <c r="A18" s="9" t="s">
        <v>17</v>
      </c>
      <c r="B18" s="10" t="s">
        <v>18</v>
      </c>
      <c r="C18" s="10" t="s">
        <v>17</v>
      </c>
      <c r="D18" s="10" t="s">
        <v>19</v>
      </c>
      <c r="E18" s="10" t="s">
        <v>20</v>
      </c>
      <c r="F18"/>
    </row>
    <row r="19" spans="1:6" x14ac:dyDescent="0.3">
      <c r="A19" s="11" t="s">
        <v>21</v>
      </c>
      <c r="B19" s="12" t="s">
        <v>22</v>
      </c>
      <c r="C19" s="12" t="s">
        <v>21</v>
      </c>
      <c r="D19" s="12" t="s">
        <v>23</v>
      </c>
      <c r="E19" s="12" t="s">
        <v>24</v>
      </c>
      <c r="F19"/>
    </row>
    <row r="20" spans="1:6" x14ac:dyDescent="0.3">
      <c r="A20" s="9"/>
      <c r="B20" s="10" t="s">
        <v>25</v>
      </c>
      <c r="C20" s="10"/>
      <c r="D20" s="10" t="s">
        <v>93</v>
      </c>
      <c r="E20" s="10" t="s">
        <v>26</v>
      </c>
      <c r="F20"/>
    </row>
    <row r="21" spans="1:6" x14ac:dyDescent="0.3">
      <c r="A21" s="11"/>
      <c r="B21" s="12" t="s">
        <v>27</v>
      </c>
      <c r="C21" s="12"/>
      <c r="D21" s="12" t="s">
        <v>28</v>
      </c>
      <c r="E21" s="12" t="s">
        <v>29</v>
      </c>
      <c r="F21"/>
    </row>
    <row r="22" spans="1:6" x14ac:dyDescent="0.3">
      <c r="A22" s="9"/>
      <c r="B22" s="10" t="s">
        <v>30</v>
      </c>
      <c r="C22" s="10"/>
      <c r="D22" s="10" t="s">
        <v>104</v>
      </c>
      <c r="E22" s="10"/>
      <c r="F22"/>
    </row>
    <row r="23" spans="1:6" x14ac:dyDescent="0.3">
      <c r="A23" s="11"/>
      <c r="B23" s="12" t="s">
        <v>32</v>
      </c>
      <c r="C23" s="12"/>
      <c r="D23" s="12" t="s">
        <v>31</v>
      </c>
      <c r="E23" s="12"/>
      <c r="F23"/>
    </row>
    <row r="24" spans="1:6" x14ac:dyDescent="0.3">
      <c r="A24" s="13"/>
      <c r="B24" s="14" t="s">
        <v>21</v>
      </c>
      <c r="C24" s="14"/>
      <c r="D24" s="14"/>
      <c r="E24" s="14"/>
      <c r="F24"/>
    </row>
    <row r="25" spans="1:6" x14ac:dyDescent="0.3">
      <c r="B25" s="42"/>
    </row>
    <row r="26" spans="1:6" ht="15.6" x14ac:dyDescent="0.3">
      <c r="A26" s="84" t="s">
        <v>33</v>
      </c>
      <c r="B26" s="84"/>
      <c r="C26" s="84"/>
      <c r="D26" s="84"/>
      <c r="E26" s="84"/>
      <c r="F26" s="84"/>
    </row>
    <row r="27" spans="1:6" ht="26.4" x14ac:dyDescent="0.3">
      <c r="A27" s="21" t="s">
        <v>13</v>
      </c>
      <c r="B27" s="21" t="s">
        <v>34</v>
      </c>
      <c r="C27" s="21" t="s">
        <v>35</v>
      </c>
      <c r="D27" s="21" t="s">
        <v>36</v>
      </c>
      <c r="E27" s="21" t="s">
        <v>109</v>
      </c>
      <c r="F27" s="21" t="s">
        <v>37</v>
      </c>
    </row>
    <row r="28" spans="1:6" x14ac:dyDescent="0.3">
      <c r="A28" s="15" t="s">
        <v>15</v>
      </c>
      <c r="B28" s="15" t="s">
        <v>16</v>
      </c>
      <c r="C28" s="15" t="s">
        <v>14</v>
      </c>
      <c r="D28" s="15" t="s">
        <v>38</v>
      </c>
      <c r="E28" s="15" t="s">
        <v>14</v>
      </c>
      <c r="F28" s="18" t="s">
        <v>94</v>
      </c>
    </row>
    <row r="29" spans="1:6" x14ac:dyDescent="0.3">
      <c r="A29" s="16" t="s">
        <v>18</v>
      </c>
      <c r="B29" s="17" t="s">
        <v>19</v>
      </c>
      <c r="C29" s="16" t="s">
        <v>17</v>
      </c>
      <c r="D29" s="16" t="s">
        <v>39</v>
      </c>
      <c r="E29" s="16" t="s">
        <v>17</v>
      </c>
      <c r="F29" s="16" t="s">
        <v>20</v>
      </c>
    </row>
    <row r="30" spans="1:6" ht="26.4" x14ac:dyDescent="0.3">
      <c r="A30" s="18" t="s">
        <v>22</v>
      </c>
      <c r="B30" s="41" t="s">
        <v>106</v>
      </c>
      <c r="C30" s="18" t="s">
        <v>21</v>
      </c>
      <c r="D30" s="18" t="s">
        <v>40</v>
      </c>
      <c r="E30" s="18" t="s">
        <v>21</v>
      </c>
      <c r="F30" s="18" t="s">
        <v>24</v>
      </c>
    </row>
    <row r="31" spans="1:6" x14ac:dyDescent="0.3">
      <c r="A31" s="16" t="s">
        <v>25</v>
      </c>
      <c r="B31" s="16" t="s">
        <v>23</v>
      </c>
      <c r="C31" s="19"/>
      <c r="D31" s="16" t="s">
        <v>41</v>
      </c>
      <c r="E31" s="16"/>
      <c r="F31" s="16" t="s">
        <v>26</v>
      </c>
    </row>
    <row r="32" spans="1:6" x14ac:dyDescent="0.3">
      <c r="A32" s="18" t="s">
        <v>27</v>
      </c>
      <c r="B32" s="18" t="s">
        <v>93</v>
      </c>
      <c r="C32" s="20"/>
      <c r="D32" s="18" t="s">
        <v>103</v>
      </c>
      <c r="E32" s="18"/>
      <c r="F32" s="18" t="s">
        <v>29</v>
      </c>
    </row>
    <row r="33" spans="1:6" x14ac:dyDescent="0.3">
      <c r="A33" s="16" t="s">
        <v>30</v>
      </c>
      <c r="B33" s="16" t="s">
        <v>28</v>
      </c>
      <c r="C33" s="19"/>
      <c r="D33" s="16"/>
      <c r="E33" s="16"/>
      <c r="F33" s="16"/>
    </row>
    <row r="34" spans="1:6" x14ac:dyDescent="0.3">
      <c r="A34" s="18" t="s">
        <v>32</v>
      </c>
      <c r="B34" s="18" t="s">
        <v>104</v>
      </c>
      <c r="C34" s="18"/>
      <c r="D34" s="18"/>
      <c r="E34" s="18"/>
      <c r="F34" s="18"/>
    </row>
    <row r="35" spans="1:6" x14ac:dyDescent="0.3">
      <c r="A35" s="6" t="s">
        <v>21</v>
      </c>
      <c r="B35" s="6" t="s">
        <v>31</v>
      </c>
      <c r="C35" s="6"/>
      <c r="D35" s="6"/>
      <c r="E35" s="6"/>
      <c r="F35" s="6"/>
    </row>
    <row r="36" spans="1:6" x14ac:dyDescent="0.3">
      <c r="A36" s="28"/>
      <c r="B36" s="28"/>
      <c r="C36" s="28"/>
      <c r="D36" s="28"/>
      <c r="E36" s="28"/>
      <c r="F36" s="28"/>
    </row>
    <row r="37" spans="1:6" ht="31.2" x14ac:dyDescent="0.3">
      <c r="B37" s="29" t="s">
        <v>42</v>
      </c>
    </row>
    <row r="38" spans="1:6" x14ac:dyDescent="0.3">
      <c r="B38" s="24" t="s">
        <v>43</v>
      </c>
    </row>
    <row r="39" spans="1:6" x14ac:dyDescent="0.3">
      <c r="B39" s="25" t="s">
        <v>44</v>
      </c>
    </row>
    <row r="40" spans="1:6" x14ac:dyDescent="0.3">
      <c r="B40" s="26" t="s">
        <v>45</v>
      </c>
    </row>
    <row r="41" spans="1:6" x14ac:dyDescent="0.3">
      <c r="B41" s="5" t="s">
        <v>46</v>
      </c>
    </row>
    <row r="42" spans="1:6" x14ac:dyDescent="0.3">
      <c r="B42" s="27" t="s">
        <v>47</v>
      </c>
    </row>
  </sheetData>
  <mergeCells count="9">
    <mergeCell ref="A1:B1"/>
    <mergeCell ref="A3:B3"/>
    <mergeCell ref="A4:C4"/>
    <mergeCell ref="A26:F26"/>
    <mergeCell ref="A5:C5"/>
    <mergeCell ref="A6:C6"/>
    <mergeCell ref="A7:C7"/>
    <mergeCell ref="A2:B2"/>
    <mergeCell ref="A15:C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10751-5A6A-4319-ADA1-C28C67FF723A}">
  <sheetPr codeName="Sheet2"/>
  <dimension ref="A1:R503"/>
  <sheetViews>
    <sheetView tabSelected="1" topLeftCell="H1" zoomScale="85" zoomScaleNormal="85" workbookViewId="0">
      <pane ySplit="1" topLeftCell="A296" activePane="bottomLeft" state="frozen"/>
      <selection activeCell="G1" sqref="G1"/>
      <selection pane="bottomLeft" activeCell="R308" sqref="R308:R318"/>
    </sheetView>
  </sheetViews>
  <sheetFormatPr defaultColWidth="9.109375" defaultRowHeight="0" customHeight="1" zeroHeight="1" x14ac:dyDescent="0.3"/>
  <cols>
    <col min="1" max="1" width="35.6640625" style="51" customWidth="1"/>
    <col min="2" max="2" width="23.88671875" style="51" customWidth="1"/>
    <col min="3" max="3" width="9" style="51" customWidth="1"/>
    <col min="4" max="4" width="22.33203125" style="51" customWidth="1"/>
    <col min="5" max="5" width="30.88671875" style="51" customWidth="1"/>
    <col min="6" max="6" width="16.44140625" style="51" customWidth="1"/>
    <col min="7" max="7" width="29.6640625" style="51" customWidth="1"/>
    <col min="8" max="8" width="14.44140625" style="51" customWidth="1"/>
    <col min="9" max="9" width="12.44140625" style="51" customWidth="1"/>
    <col min="10" max="10" width="31" customWidth="1"/>
    <col min="11" max="11" width="45.88671875" style="51" customWidth="1"/>
    <col min="12" max="12" width="14.109375" style="51" customWidth="1"/>
    <col min="13" max="13" width="20" style="51" customWidth="1"/>
    <col min="14" max="14" width="15.44140625" style="51" customWidth="1"/>
    <col min="15" max="15" width="14.88671875" style="51" customWidth="1"/>
    <col min="16" max="16" width="13.33203125" style="51" customWidth="1"/>
    <col min="17" max="17" width="16.88671875" style="52" customWidth="1"/>
    <col min="18" max="18" width="28.44140625" style="51" customWidth="1"/>
    <col min="19" max="16384" width="9.109375" style="53"/>
  </cols>
  <sheetData>
    <row r="1" spans="1:18" s="62" customFormat="1" ht="65.400000000000006" customHeight="1" thickBot="1" x14ac:dyDescent="0.35">
      <c r="A1" s="57" t="s">
        <v>48</v>
      </c>
      <c r="B1" s="57" t="s">
        <v>49</v>
      </c>
      <c r="C1" s="57" t="s">
        <v>95</v>
      </c>
      <c r="D1" s="58" t="s">
        <v>8</v>
      </c>
      <c r="E1" s="59" t="s">
        <v>50</v>
      </c>
      <c r="F1" s="59" t="s">
        <v>10</v>
      </c>
      <c r="G1" s="59" t="s">
        <v>51</v>
      </c>
      <c r="H1" s="60" t="s">
        <v>52</v>
      </c>
      <c r="I1" s="60" t="s">
        <v>12</v>
      </c>
      <c r="J1" s="59" t="s">
        <v>53</v>
      </c>
      <c r="K1" s="59" t="s">
        <v>54</v>
      </c>
      <c r="L1" s="60" t="s">
        <v>35</v>
      </c>
      <c r="M1" s="60" t="s">
        <v>36</v>
      </c>
      <c r="N1" s="60" t="s">
        <v>110</v>
      </c>
      <c r="O1" s="60" t="s">
        <v>55</v>
      </c>
      <c r="P1" s="60" t="s">
        <v>37</v>
      </c>
      <c r="Q1" s="57" t="s">
        <v>56</v>
      </c>
      <c r="R1" s="61" t="s">
        <v>57</v>
      </c>
    </row>
    <row r="2" spans="1:18" ht="17.100000000000001" customHeight="1" x14ac:dyDescent="0.25">
      <c r="A2" s="51" t="s">
        <v>115</v>
      </c>
      <c r="B2" s="51" t="s">
        <v>114</v>
      </c>
      <c r="C2" s="80">
        <v>12464</v>
      </c>
      <c r="E2" s="51" t="s">
        <v>27</v>
      </c>
      <c r="F2" s="51" t="s">
        <v>21</v>
      </c>
      <c r="G2" s="51" t="s">
        <v>16</v>
      </c>
      <c r="J2" s="51" t="s">
        <v>18</v>
      </c>
      <c r="K2" s="51" t="s">
        <v>16</v>
      </c>
      <c r="Q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" s="51" t="s">
        <v>398</v>
      </c>
    </row>
    <row r="3" spans="1:18" ht="17.100000000000001" customHeight="1" x14ac:dyDescent="0.25">
      <c r="A3" s="51" t="s">
        <v>116</v>
      </c>
      <c r="B3" s="51" t="s">
        <v>114</v>
      </c>
      <c r="C3" s="80">
        <v>12464</v>
      </c>
      <c r="E3" s="51" t="s">
        <v>27</v>
      </c>
      <c r="F3" s="51" t="s">
        <v>21</v>
      </c>
      <c r="G3" s="51" t="s">
        <v>16</v>
      </c>
      <c r="J3" s="51" t="s">
        <v>18</v>
      </c>
      <c r="K3" s="51" t="s">
        <v>16</v>
      </c>
      <c r="Q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3" s="51" t="s">
        <v>398</v>
      </c>
    </row>
    <row r="4" spans="1:18" ht="17.100000000000001" customHeight="1" x14ac:dyDescent="0.25">
      <c r="A4" s="51" t="s">
        <v>117</v>
      </c>
      <c r="B4" s="51" t="s">
        <v>114</v>
      </c>
      <c r="C4" s="80">
        <v>12464</v>
      </c>
      <c r="E4" s="51" t="s">
        <v>27</v>
      </c>
      <c r="F4" s="51" t="s">
        <v>21</v>
      </c>
      <c r="G4" s="51" t="s">
        <v>16</v>
      </c>
      <c r="J4" s="51" t="s">
        <v>18</v>
      </c>
      <c r="K4" s="51" t="s">
        <v>16</v>
      </c>
      <c r="Q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4" s="51" t="s">
        <v>398</v>
      </c>
    </row>
    <row r="5" spans="1:18" s="56" customFormat="1" ht="17.100000000000001" customHeight="1" x14ac:dyDescent="0.25">
      <c r="A5" s="51" t="s">
        <v>117</v>
      </c>
      <c r="B5" s="51" t="s">
        <v>114</v>
      </c>
      <c r="C5" s="80">
        <v>12464</v>
      </c>
      <c r="D5" s="51"/>
      <c r="E5" s="51" t="s">
        <v>27</v>
      </c>
      <c r="F5" s="51" t="s">
        <v>21</v>
      </c>
      <c r="G5" s="51" t="s">
        <v>16</v>
      </c>
      <c r="H5" s="51"/>
      <c r="I5" s="51"/>
      <c r="J5" s="51" t="s">
        <v>18</v>
      </c>
      <c r="K5" s="51" t="s">
        <v>16</v>
      </c>
      <c r="L5" s="54"/>
      <c r="M5" s="54"/>
      <c r="N5" s="54"/>
      <c r="O5" s="54"/>
      <c r="P5" s="54"/>
      <c r="Q5" s="5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5" s="51" t="s">
        <v>398</v>
      </c>
    </row>
    <row r="6" spans="1:18" ht="17.100000000000001" customHeight="1" x14ac:dyDescent="0.25">
      <c r="A6" s="51" t="s">
        <v>117</v>
      </c>
      <c r="B6" s="51" t="s">
        <v>114</v>
      </c>
      <c r="C6" s="80">
        <v>12464</v>
      </c>
      <c r="E6" s="51" t="s">
        <v>27</v>
      </c>
      <c r="F6" s="51" t="s">
        <v>21</v>
      </c>
      <c r="G6" s="51" t="s">
        <v>16</v>
      </c>
      <c r="J6" s="51" t="s">
        <v>18</v>
      </c>
      <c r="K6" s="51" t="s">
        <v>16</v>
      </c>
      <c r="Q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6" s="51" t="s">
        <v>398</v>
      </c>
    </row>
    <row r="7" spans="1:18" ht="17.100000000000001" customHeight="1" x14ac:dyDescent="0.25">
      <c r="A7" s="51" t="s">
        <v>118</v>
      </c>
      <c r="B7" s="51" t="s">
        <v>114</v>
      </c>
      <c r="C7" s="80">
        <v>12464</v>
      </c>
      <c r="E7" s="51" t="s">
        <v>27</v>
      </c>
      <c r="F7" s="51" t="s">
        <v>21</v>
      </c>
      <c r="G7" s="51" t="s">
        <v>16</v>
      </c>
      <c r="J7" s="51" t="s">
        <v>18</v>
      </c>
      <c r="K7" s="51" t="s">
        <v>16</v>
      </c>
      <c r="Q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7" s="51" t="s">
        <v>398</v>
      </c>
    </row>
    <row r="8" spans="1:18" ht="17.100000000000001" customHeight="1" x14ac:dyDescent="0.25">
      <c r="A8" s="51" t="s">
        <v>118</v>
      </c>
      <c r="B8" s="51" t="s">
        <v>114</v>
      </c>
      <c r="C8" s="80">
        <v>12464</v>
      </c>
      <c r="E8" s="51" t="s">
        <v>27</v>
      </c>
      <c r="F8" s="51" t="s">
        <v>21</v>
      </c>
      <c r="G8" s="51" t="s">
        <v>16</v>
      </c>
      <c r="J8" s="51" t="s">
        <v>18</v>
      </c>
      <c r="K8" s="51" t="s">
        <v>16</v>
      </c>
      <c r="Q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8" s="51" t="s">
        <v>398</v>
      </c>
    </row>
    <row r="9" spans="1:18" ht="17.100000000000001" customHeight="1" x14ac:dyDescent="0.25">
      <c r="A9" s="54" t="s">
        <v>118</v>
      </c>
      <c r="B9" s="51" t="s">
        <v>114</v>
      </c>
      <c r="C9" s="80">
        <v>12464</v>
      </c>
      <c r="E9" s="51" t="s">
        <v>27</v>
      </c>
      <c r="F9" s="51" t="s">
        <v>21</v>
      </c>
      <c r="G9" s="51" t="s">
        <v>16</v>
      </c>
      <c r="J9" s="51" t="s">
        <v>18</v>
      </c>
      <c r="K9" s="51" t="s">
        <v>16</v>
      </c>
      <c r="Q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9" s="51" t="s">
        <v>398</v>
      </c>
    </row>
    <row r="10" spans="1:18" ht="17.100000000000001" customHeight="1" x14ac:dyDescent="0.25">
      <c r="A10" s="51" t="s">
        <v>119</v>
      </c>
      <c r="B10" s="51" t="s">
        <v>114</v>
      </c>
      <c r="C10" s="80">
        <v>12464</v>
      </c>
      <c r="E10" s="51" t="s">
        <v>27</v>
      </c>
      <c r="F10" s="51" t="s">
        <v>21</v>
      </c>
      <c r="G10" s="51" t="s">
        <v>16</v>
      </c>
      <c r="J10" s="51" t="s">
        <v>18</v>
      </c>
      <c r="K10" s="51" t="s">
        <v>16</v>
      </c>
      <c r="O10" s="54"/>
      <c r="Q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0" s="51" t="s">
        <v>398</v>
      </c>
    </row>
    <row r="11" spans="1:18" ht="17.100000000000001" customHeight="1" x14ac:dyDescent="0.25">
      <c r="A11" s="51" t="s">
        <v>120</v>
      </c>
      <c r="B11" s="51" t="s">
        <v>114</v>
      </c>
      <c r="C11" s="80">
        <v>12464</v>
      </c>
      <c r="E11" s="51" t="s">
        <v>27</v>
      </c>
      <c r="F11" s="51" t="s">
        <v>21</v>
      </c>
      <c r="G11" s="51" t="s">
        <v>16</v>
      </c>
      <c r="J11" s="51" t="s">
        <v>18</v>
      </c>
      <c r="K11" s="51" t="s">
        <v>16</v>
      </c>
      <c r="Q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1" s="51" t="s">
        <v>398</v>
      </c>
    </row>
    <row r="12" spans="1:18" ht="17.100000000000001" customHeight="1" x14ac:dyDescent="0.25">
      <c r="A12" s="51" t="s">
        <v>121</v>
      </c>
      <c r="B12" s="51" t="s">
        <v>114</v>
      </c>
      <c r="C12" s="80">
        <v>12464</v>
      </c>
      <c r="E12" s="51" t="s">
        <v>27</v>
      </c>
      <c r="F12" s="51" t="s">
        <v>21</v>
      </c>
      <c r="G12" s="51" t="s">
        <v>16</v>
      </c>
      <c r="J12" s="51" t="s">
        <v>18</v>
      </c>
      <c r="K12" s="51" t="s">
        <v>16</v>
      </c>
      <c r="Q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2" s="51" t="s">
        <v>398</v>
      </c>
    </row>
    <row r="13" spans="1:18" ht="17.100000000000001" customHeight="1" x14ac:dyDescent="0.25">
      <c r="A13" s="54" t="s">
        <v>122</v>
      </c>
      <c r="B13" s="51" t="s">
        <v>114</v>
      </c>
      <c r="C13" s="80">
        <v>12464</v>
      </c>
      <c r="E13" s="51" t="s">
        <v>27</v>
      </c>
      <c r="F13" s="51" t="s">
        <v>21</v>
      </c>
      <c r="G13" s="51" t="s">
        <v>16</v>
      </c>
      <c r="J13" s="51" t="s">
        <v>18</v>
      </c>
      <c r="K13" s="51" t="s">
        <v>16</v>
      </c>
      <c r="Q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3" s="51" t="s">
        <v>398</v>
      </c>
    </row>
    <row r="14" spans="1:18" ht="17.100000000000001" customHeight="1" x14ac:dyDescent="0.25">
      <c r="A14" s="51" t="s">
        <v>123</v>
      </c>
      <c r="B14" s="51" t="s">
        <v>114</v>
      </c>
      <c r="C14" s="80">
        <v>12464</v>
      </c>
      <c r="E14" s="51" t="s">
        <v>27</v>
      </c>
      <c r="F14" s="51" t="s">
        <v>21</v>
      </c>
      <c r="G14" s="51" t="s">
        <v>16</v>
      </c>
      <c r="J14" s="51" t="s">
        <v>18</v>
      </c>
      <c r="K14" s="51" t="s">
        <v>16</v>
      </c>
      <c r="Q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4" s="51" t="s">
        <v>398</v>
      </c>
    </row>
    <row r="15" spans="1:18" ht="17.100000000000001" customHeight="1" x14ac:dyDescent="0.25">
      <c r="A15" s="51" t="s">
        <v>123</v>
      </c>
      <c r="B15" s="51" t="s">
        <v>114</v>
      </c>
      <c r="C15" s="80">
        <v>12464</v>
      </c>
      <c r="E15" s="51" t="s">
        <v>27</v>
      </c>
      <c r="F15" s="51" t="s">
        <v>21</v>
      </c>
      <c r="G15" s="51" t="s">
        <v>16</v>
      </c>
      <c r="J15" s="51" t="s">
        <v>18</v>
      </c>
      <c r="K15" s="51" t="s">
        <v>16</v>
      </c>
      <c r="O15" s="54"/>
      <c r="Q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5" s="51" t="s">
        <v>398</v>
      </c>
    </row>
    <row r="16" spans="1:18" ht="17.100000000000001" customHeight="1" x14ac:dyDescent="0.25">
      <c r="A16" s="51" t="s">
        <v>123</v>
      </c>
      <c r="B16" s="51" t="s">
        <v>114</v>
      </c>
      <c r="C16" s="80">
        <v>12464</v>
      </c>
      <c r="E16" s="51" t="s">
        <v>27</v>
      </c>
      <c r="F16" s="51" t="s">
        <v>21</v>
      </c>
      <c r="G16" s="51" t="s">
        <v>16</v>
      </c>
      <c r="J16" s="51" t="s">
        <v>18</v>
      </c>
      <c r="K16" s="51" t="s">
        <v>16</v>
      </c>
      <c r="Q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6" s="51" t="s">
        <v>398</v>
      </c>
    </row>
    <row r="17" spans="1:18" ht="17.100000000000001" customHeight="1" x14ac:dyDescent="0.25">
      <c r="A17" s="54" t="s">
        <v>123</v>
      </c>
      <c r="B17" s="51" t="s">
        <v>114</v>
      </c>
      <c r="C17" s="80">
        <v>12464</v>
      </c>
      <c r="E17" s="51" t="s">
        <v>27</v>
      </c>
      <c r="F17" s="51" t="s">
        <v>21</v>
      </c>
      <c r="G17" s="51" t="s">
        <v>16</v>
      </c>
      <c r="J17" s="51" t="s">
        <v>18</v>
      </c>
      <c r="K17" s="51" t="s">
        <v>16</v>
      </c>
      <c r="Q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7" s="51" t="s">
        <v>398</v>
      </c>
    </row>
    <row r="18" spans="1:18" ht="17.100000000000001" customHeight="1" x14ac:dyDescent="0.25">
      <c r="A18" s="51" t="s">
        <v>124</v>
      </c>
      <c r="B18" s="51" t="s">
        <v>114</v>
      </c>
      <c r="C18" s="80">
        <v>12464</v>
      </c>
      <c r="E18" s="51" t="s">
        <v>27</v>
      </c>
      <c r="F18" s="51" t="s">
        <v>21</v>
      </c>
      <c r="G18" s="51" t="s">
        <v>16</v>
      </c>
      <c r="J18" s="51" t="s">
        <v>18</v>
      </c>
      <c r="K18" s="51" t="s">
        <v>16</v>
      </c>
      <c r="Q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8" s="51" t="s">
        <v>398</v>
      </c>
    </row>
    <row r="19" spans="1:18" ht="17.100000000000001" customHeight="1" x14ac:dyDescent="0.25">
      <c r="A19" s="51" t="s">
        <v>125</v>
      </c>
      <c r="B19" s="51" t="s">
        <v>114</v>
      </c>
      <c r="C19" s="80">
        <v>12464</v>
      </c>
      <c r="E19" s="51" t="s">
        <v>27</v>
      </c>
      <c r="F19" s="51" t="s">
        <v>21</v>
      </c>
      <c r="G19" s="51" t="s">
        <v>16</v>
      </c>
      <c r="J19" s="51" t="s">
        <v>18</v>
      </c>
      <c r="K19" s="51" t="s">
        <v>16</v>
      </c>
      <c r="Q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9" s="51" t="s">
        <v>398</v>
      </c>
    </row>
    <row r="20" spans="1:18" ht="17.100000000000001" customHeight="1" x14ac:dyDescent="0.25">
      <c r="A20" s="51" t="s">
        <v>126</v>
      </c>
      <c r="B20" s="51" t="s">
        <v>114</v>
      </c>
      <c r="C20" s="80">
        <v>12464</v>
      </c>
      <c r="E20" s="51" t="s">
        <v>27</v>
      </c>
      <c r="F20" s="51" t="s">
        <v>21</v>
      </c>
      <c r="G20" s="51" t="s">
        <v>16</v>
      </c>
      <c r="J20" s="51" t="s">
        <v>18</v>
      </c>
      <c r="K20" s="51" t="s">
        <v>16</v>
      </c>
      <c r="O20" s="54"/>
      <c r="Q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0" s="51" t="s">
        <v>398</v>
      </c>
    </row>
    <row r="21" spans="1:18" ht="17.100000000000001" customHeight="1" x14ac:dyDescent="0.25">
      <c r="A21" s="54" t="s">
        <v>127</v>
      </c>
      <c r="B21" s="51" t="s">
        <v>114</v>
      </c>
      <c r="C21" s="80">
        <v>12464</v>
      </c>
      <c r="E21" s="51" t="s">
        <v>27</v>
      </c>
      <c r="F21" s="51" t="s">
        <v>21</v>
      </c>
      <c r="G21" s="51" t="s">
        <v>16</v>
      </c>
      <c r="J21" s="51" t="s">
        <v>18</v>
      </c>
      <c r="K21" s="51" t="s">
        <v>16</v>
      </c>
      <c r="Q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1" s="51" t="s">
        <v>398</v>
      </c>
    </row>
    <row r="22" spans="1:18" ht="17.100000000000001" customHeight="1" x14ac:dyDescent="0.25">
      <c r="A22" s="51" t="s">
        <v>128</v>
      </c>
      <c r="B22" s="51" t="s">
        <v>114</v>
      </c>
      <c r="C22" s="80">
        <v>12464</v>
      </c>
      <c r="E22" s="51" t="s">
        <v>27</v>
      </c>
      <c r="F22" s="51" t="s">
        <v>21</v>
      </c>
      <c r="G22" s="51" t="s">
        <v>16</v>
      </c>
      <c r="J22" s="51" t="s">
        <v>18</v>
      </c>
      <c r="K22" s="51" t="s">
        <v>16</v>
      </c>
      <c r="Q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2" s="51" t="s">
        <v>398</v>
      </c>
    </row>
    <row r="23" spans="1:18" ht="17.100000000000001" customHeight="1" x14ac:dyDescent="0.25">
      <c r="A23" s="51" t="s">
        <v>129</v>
      </c>
      <c r="B23" s="51" t="s">
        <v>114</v>
      </c>
      <c r="C23" s="80">
        <v>12464</v>
      </c>
      <c r="E23" s="51" t="s">
        <v>27</v>
      </c>
      <c r="F23" s="51" t="s">
        <v>21</v>
      </c>
      <c r="G23" s="51" t="s">
        <v>16</v>
      </c>
      <c r="J23" s="51" t="s">
        <v>18</v>
      </c>
      <c r="K23" s="51" t="s">
        <v>16</v>
      </c>
      <c r="Q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3" s="51" t="s">
        <v>398</v>
      </c>
    </row>
    <row r="24" spans="1:18" ht="17.100000000000001" customHeight="1" x14ac:dyDescent="0.25">
      <c r="A24" s="51" t="s">
        <v>130</v>
      </c>
      <c r="B24" s="51" t="s">
        <v>114</v>
      </c>
      <c r="C24" s="80">
        <v>12464</v>
      </c>
      <c r="E24" s="51" t="s">
        <v>27</v>
      </c>
      <c r="F24" s="51" t="s">
        <v>21</v>
      </c>
      <c r="G24" s="51" t="s">
        <v>16</v>
      </c>
      <c r="J24" s="51" t="s">
        <v>18</v>
      </c>
      <c r="K24" s="51" t="s">
        <v>16</v>
      </c>
      <c r="Q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4" s="51" t="s">
        <v>398</v>
      </c>
    </row>
    <row r="25" spans="1:18" ht="17.100000000000001" customHeight="1" x14ac:dyDescent="0.25">
      <c r="A25" s="54" t="s">
        <v>131</v>
      </c>
      <c r="B25" s="51" t="s">
        <v>114</v>
      </c>
      <c r="C25" s="80">
        <v>12464</v>
      </c>
      <c r="E25" s="51" t="s">
        <v>27</v>
      </c>
      <c r="F25" s="51" t="s">
        <v>21</v>
      </c>
      <c r="G25" s="51" t="s">
        <v>16</v>
      </c>
      <c r="J25" s="51" t="s">
        <v>18</v>
      </c>
      <c r="K25" s="51" t="s">
        <v>16</v>
      </c>
      <c r="O25" s="54"/>
      <c r="Q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5" s="51" t="s">
        <v>398</v>
      </c>
    </row>
    <row r="26" spans="1:18" ht="17.100000000000001" customHeight="1" x14ac:dyDescent="0.25">
      <c r="A26" s="51" t="s">
        <v>132</v>
      </c>
      <c r="B26" s="51" t="s">
        <v>114</v>
      </c>
      <c r="C26" s="80">
        <v>12464</v>
      </c>
      <c r="E26" s="51" t="s">
        <v>27</v>
      </c>
      <c r="F26" s="51" t="s">
        <v>21</v>
      </c>
      <c r="G26" s="51" t="s">
        <v>16</v>
      </c>
      <c r="J26" s="51" t="s">
        <v>18</v>
      </c>
      <c r="K26" s="51" t="s">
        <v>16</v>
      </c>
      <c r="Q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6" s="51" t="s">
        <v>398</v>
      </c>
    </row>
    <row r="27" spans="1:18" ht="17.100000000000001" customHeight="1" x14ac:dyDescent="0.25">
      <c r="A27" s="51" t="s">
        <v>133</v>
      </c>
      <c r="B27" s="51" t="s">
        <v>114</v>
      </c>
      <c r="C27" s="80">
        <v>12464</v>
      </c>
      <c r="E27" s="51" t="s">
        <v>27</v>
      </c>
      <c r="F27" s="51" t="s">
        <v>21</v>
      </c>
      <c r="G27" s="51" t="s">
        <v>16</v>
      </c>
      <c r="J27" s="51" t="s">
        <v>18</v>
      </c>
      <c r="K27" s="51" t="s">
        <v>16</v>
      </c>
      <c r="Q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7" s="51" t="s">
        <v>398</v>
      </c>
    </row>
    <row r="28" spans="1:18" ht="17.100000000000001" customHeight="1" x14ac:dyDescent="0.25">
      <c r="A28" s="51" t="s">
        <v>134</v>
      </c>
      <c r="B28" s="51" t="s">
        <v>114</v>
      </c>
      <c r="C28" s="80">
        <v>12464</v>
      </c>
      <c r="E28" s="51" t="s">
        <v>27</v>
      </c>
      <c r="F28" s="51" t="s">
        <v>21</v>
      </c>
      <c r="G28" s="51" t="s">
        <v>16</v>
      </c>
      <c r="J28" s="51" t="s">
        <v>18</v>
      </c>
      <c r="K28" s="51" t="s">
        <v>16</v>
      </c>
      <c r="Q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8" s="51" t="s">
        <v>398</v>
      </c>
    </row>
    <row r="29" spans="1:18" ht="17.100000000000001" customHeight="1" x14ac:dyDescent="0.25">
      <c r="A29" s="51" t="s">
        <v>135</v>
      </c>
      <c r="B29" s="51" t="s">
        <v>114</v>
      </c>
      <c r="C29" s="80">
        <v>12464</v>
      </c>
      <c r="E29" s="51" t="s">
        <v>27</v>
      </c>
      <c r="F29" s="51" t="s">
        <v>21</v>
      </c>
      <c r="G29" s="51" t="s">
        <v>16</v>
      </c>
      <c r="J29" s="51" t="s">
        <v>18</v>
      </c>
      <c r="K29" s="51" t="s">
        <v>16</v>
      </c>
      <c r="Q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9" s="51" t="s">
        <v>398</v>
      </c>
    </row>
    <row r="30" spans="1:18" ht="17.100000000000001" customHeight="1" x14ac:dyDescent="0.25">
      <c r="A30" s="51" t="s">
        <v>136</v>
      </c>
      <c r="B30" s="51" t="s">
        <v>114</v>
      </c>
      <c r="C30" s="80">
        <v>12464</v>
      </c>
      <c r="E30" s="51" t="s">
        <v>27</v>
      </c>
      <c r="F30" s="51" t="s">
        <v>21</v>
      </c>
      <c r="G30" s="51" t="s">
        <v>16</v>
      </c>
      <c r="J30" s="51" t="s">
        <v>18</v>
      </c>
      <c r="K30" s="51" t="s">
        <v>16</v>
      </c>
      <c r="Q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30" s="51" t="s">
        <v>398</v>
      </c>
    </row>
    <row r="31" spans="1:18" ht="17.100000000000001" customHeight="1" x14ac:dyDescent="0.25">
      <c r="A31" s="51" t="s">
        <v>137</v>
      </c>
      <c r="B31" s="51" t="s">
        <v>114</v>
      </c>
      <c r="C31" s="80">
        <v>12464</v>
      </c>
      <c r="E31" s="51" t="s">
        <v>27</v>
      </c>
      <c r="F31" s="51" t="s">
        <v>21</v>
      </c>
      <c r="G31" s="51" t="s">
        <v>16</v>
      </c>
      <c r="J31" s="51" t="s">
        <v>18</v>
      </c>
      <c r="K31" s="51" t="s">
        <v>16</v>
      </c>
      <c r="Q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31" s="51" t="s">
        <v>398</v>
      </c>
    </row>
    <row r="32" spans="1:18" ht="17.100000000000001" customHeight="1" x14ac:dyDescent="0.25">
      <c r="A32" s="51" t="s">
        <v>138</v>
      </c>
      <c r="B32" s="51" t="s">
        <v>114</v>
      </c>
      <c r="C32" s="80">
        <v>12464</v>
      </c>
      <c r="E32" s="51" t="s">
        <v>27</v>
      </c>
      <c r="F32" s="51" t="s">
        <v>21</v>
      </c>
      <c r="G32" s="51" t="s">
        <v>16</v>
      </c>
      <c r="J32" s="51" t="s">
        <v>18</v>
      </c>
      <c r="K32" s="51" t="s">
        <v>16</v>
      </c>
      <c r="Q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32" s="51" t="s">
        <v>398</v>
      </c>
    </row>
    <row r="33" spans="1:18" ht="17.100000000000001" customHeight="1" x14ac:dyDescent="0.25">
      <c r="A33" s="51" t="s">
        <v>139</v>
      </c>
      <c r="B33" s="51" t="s">
        <v>114</v>
      </c>
      <c r="C33" s="80">
        <v>12464</v>
      </c>
      <c r="E33" s="51" t="s">
        <v>27</v>
      </c>
      <c r="F33" s="51" t="s">
        <v>21</v>
      </c>
      <c r="G33" s="51" t="s">
        <v>16</v>
      </c>
      <c r="J33" s="51" t="s">
        <v>18</v>
      </c>
      <c r="K33" s="51" t="s">
        <v>16</v>
      </c>
      <c r="Q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33" s="51" t="s">
        <v>398</v>
      </c>
    </row>
    <row r="34" spans="1:18" ht="17.100000000000001" customHeight="1" x14ac:dyDescent="0.25">
      <c r="A34" s="51" t="s">
        <v>140</v>
      </c>
      <c r="B34" s="51" t="s">
        <v>114</v>
      </c>
      <c r="C34" s="80">
        <v>12464</v>
      </c>
      <c r="E34" s="51" t="s">
        <v>27</v>
      </c>
      <c r="F34" s="51" t="s">
        <v>21</v>
      </c>
      <c r="G34" s="51" t="s">
        <v>16</v>
      </c>
      <c r="J34" s="51" t="s">
        <v>18</v>
      </c>
      <c r="K34" s="51" t="s">
        <v>16</v>
      </c>
      <c r="Q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34" s="51" t="s">
        <v>398</v>
      </c>
    </row>
    <row r="35" spans="1:18" ht="17.100000000000001" customHeight="1" x14ac:dyDescent="0.25">
      <c r="A35" s="51" t="s">
        <v>141</v>
      </c>
      <c r="B35" s="51" t="s">
        <v>114</v>
      </c>
      <c r="C35" s="80">
        <v>12464</v>
      </c>
      <c r="E35" s="51" t="s">
        <v>27</v>
      </c>
      <c r="F35" s="51" t="s">
        <v>21</v>
      </c>
      <c r="G35" s="51" t="s">
        <v>16</v>
      </c>
      <c r="J35" s="51" t="s">
        <v>18</v>
      </c>
      <c r="K35" s="51" t="s">
        <v>16</v>
      </c>
      <c r="Q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35" s="51" t="s">
        <v>398</v>
      </c>
    </row>
    <row r="36" spans="1:18" ht="17.100000000000001" customHeight="1" x14ac:dyDescent="0.25">
      <c r="A36" s="51" t="s">
        <v>142</v>
      </c>
      <c r="B36" s="51" t="s">
        <v>114</v>
      </c>
      <c r="C36" s="80">
        <v>12464</v>
      </c>
      <c r="E36" s="51" t="s">
        <v>27</v>
      </c>
      <c r="F36" s="51" t="s">
        <v>21</v>
      </c>
      <c r="G36" s="51" t="s">
        <v>16</v>
      </c>
      <c r="J36" s="51" t="s">
        <v>18</v>
      </c>
      <c r="K36" s="51" t="s">
        <v>16</v>
      </c>
      <c r="Q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36" s="51" t="s">
        <v>398</v>
      </c>
    </row>
    <row r="37" spans="1:18" ht="17.100000000000001" customHeight="1" x14ac:dyDescent="0.25">
      <c r="A37" s="51" t="s">
        <v>143</v>
      </c>
      <c r="B37" s="51" t="s">
        <v>114</v>
      </c>
      <c r="C37" s="80">
        <v>12464</v>
      </c>
      <c r="E37" s="51" t="s">
        <v>27</v>
      </c>
      <c r="F37" s="51" t="s">
        <v>21</v>
      </c>
      <c r="G37" s="51" t="s">
        <v>16</v>
      </c>
      <c r="J37" s="51" t="s">
        <v>18</v>
      </c>
      <c r="K37" s="51" t="s">
        <v>16</v>
      </c>
      <c r="Q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37" s="51" t="s">
        <v>398</v>
      </c>
    </row>
    <row r="38" spans="1:18" ht="17.100000000000001" customHeight="1" x14ac:dyDescent="0.25">
      <c r="A38" s="51" t="s">
        <v>144</v>
      </c>
      <c r="B38" s="51" t="s">
        <v>114</v>
      </c>
      <c r="C38" s="80">
        <v>12464</v>
      </c>
      <c r="E38" s="51" t="s">
        <v>27</v>
      </c>
      <c r="F38" s="51" t="s">
        <v>21</v>
      </c>
      <c r="G38" s="51" t="s">
        <v>16</v>
      </c>
      <c r="J38" s="51" t="s">
        <v>18</v>
      </c>
      <c r="K38" s="51" t="s">
        <v>16</v>
      </c>
      <c r="Q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38" s="51" t="s">
        <v>398</v>
      </c>
    </row>
    <row r="39" spans="1:18" ht="17.100000000000001" customHeight="1" x14ac:dyDescent="0.25">
      <c r="A39" s="51" t="s">
        <v>145</v>
      </c>
      <c r="B39" s="51" t="s">
        <v>114</v>
      </c>
      <c r="C39" s="80">
        <v>12464</v>
      </c>
      <c r="E39" s="51" t="s">
        <v>27</v>
      </c>
      <c r="F39" s="51" t="s">
        <v>21</v>
      </c>
      <c r="G39" s="51" t="s">
        <v>16</v>
      </c>
      <c r="J39" s="51" t="s">
        <v>18</v>
      </c>
      <c r="K39" s="51" t="s">
        <v>16</v>
      </c>
      <c r="Q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39" s="51" t="s">
        <v>398</v>
      </c>
    </row>
    <row r="40" spans="1:18" ht="17.100000000000001" customHeight="1" x14ac:dyDescent="0.25">
      <c r="A40" s="51" t="s">
        <v>146</v>
      </c>
      <c r="B40" s="51" t="s">
        <v>114</v>
      </c>
      <c r="C40" s="80">
        <v>12464</v>
      </c>
      <c r="E40" s="51" t="s">
        <v>27</v>
      </c>
      <c r="F40" s="51" t="s">
        <v>21</v>
      </c>
      <c r="G40" s="51" t="s">
        <v>16</v>
      </c>
      <c r="J40" s="51" t="s">
        <v>18</v>
      </c>
      <c r="K40" s="51" t="s">
        <v>16</v>
      </c>
      <c r="Q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40" s="51" t="s">
        <v>398</v>
      </c>
    </row>
    <row r="41" spans="1:18" ht="17.100000000000001" customHeight="1" x14ac:dyDescent="0.25">
      <c r="A41" s="51" t="s">
        <v>147</v>
      </c>
      <c r="B41" s="51" t="s">
        <v>114</v>
      </c>
      <c r="C41" s="80">
        <v>12464</v>
      </c>
      <c r="E41" s="51" t="s">
        <v>27</v>
      </c>
      <c r="F41" s="51" t="s">
        <v>21</v>
      </c>
      <c r="G41" s="51" t="s">
        <v>16</v>
      </c>
      <c r="J41" s="51" t="s">
        <v>18</v>
      </c>
      <c r="K41" s="51" t="s">
        <v>16</v>
      </c>
      <c r="Q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41" s="51" t="s">
        <v>398</v>
      </c>
    </row>
    <row r="42" spans="1:18" ht="17.100000000000001" customHeight="1" x14ac:dyDescent="0.25">
      <c r="A42" s="51" t="s">
        <v>148</v>
      </c>
      <c r="B42" s="51" t="s">
        <v>114</v>
      </c>
      <c r="C42" s="80">
        <v>12464</v>
      </c>
      <c r="E42" s="51" t="s">
        <v>27</v>
      </c>
      <c r="F42" s="51" t="s">
        <v>21</v>
      </c>
      <c r="G42" s="51" t="s">
        <v>16</v>
      </c>
      <c r="J42" s="51" t="s">
        <v>18</v>
      </c>
      <c r="K42" s="51" t="s">
        <v>16</v>
      </c>
      <c r="Q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42" s="51" t="s">
        <v>398</v>
      </c>
    </row>
    <row r="43" spans="1:18" ht="17.100000000000001" customHeight="1" x14ac:dyDescent="0.25">
      <c r="A43" s="51" t="s">
        <v>149</v>
      </c>
      <c r="B43" s="51" t="s">
        <v>114</v>
      </c>
      <c r="C43" s="80">
        <v>12464</v>
      </c>
      <c r="E43" s="51" t="s">
        <v>27</v>
      </c>
      <c r="F43" s="51" t="s">
        <v>21</v>
      </c>
      <c r="G43" s="51" t="s">
        <v>16</v>
      </c>
      <c r="J43" s="51" t="s">
        <v>18</v>
      </c>
      <c r="K43" s="51" t="s">
        <v>16</v>
      </c>
      <c r="Q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43" s="51" t="s">
        <v>398</v>
      </c>
    </row>
    <row r="44" spans="1:18" ht="17.100000000000001" customHeight="1" x14ac:dyDescent="0.25">
      <c r="A44" s="51" t="s">
        <v>150</v>
      </c>
      <c r="B44" s="51" t="s">
        <v>114</v>
      </c>
      <c r="C44" s="80">
        <v>12464</v>
      </c>
      <c r="E44" s="51" t="s">
        <v>27</v>
      </c>
      <c r="F44" s="51" t="s">
        <v>21</v>
      </c>
      <c r="G44" s="51" t="s">
        <v>16</v>
      </c>
      <c r="J44" s="51" t="s">
        <v>18</v>
      </c>
      <c r="K44" s="51" t="s">
        <v>16</v>
      </c>
      <c r="Q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44" s="51" t="s">
        <v>398</v>
      </c>
    </row>
    <row r="45" spans="1:18" ht="17.100000000000001" customHeight="1" x14ac:dyDescent="0.25">
      <c r="A45" s="51" t="s">
        <v>151</v>
      </c>
      <c r="B45" s="51" t="s">
        <v>114</v>
      </c>
      <c r="C45" s="80">
        <v>12464</v>
      </c>
      <c r="E45" s="51" t="s">
        <v>27</v>
      </c>
      <c r="F45" s="51" t="s">
        <v>21</v>
      </c>
      <c r="G45" s="51" t="s">
        <v>16</v>
      </c>
      <c r="J45" s="51" t="s">
        <v>18</v>
      </c>
      <c r="K45" s="51" t="s">
        <v>16</v>
      </c>
      <c r="Q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45" s="51" t="s">
        <v>398</v>
      </c>
    </row>
    <row r="46" spans="1:18" ht="17.100000000000001" customHeight="1" x14ac:dyDescent="0.25">
      <c r="A46" s="51" t="s">
        <v>152</v>
      </c>
      <c r="B46" s="51" t="s">
        <v>114</v>
      </c>
      <c r="C46" s="80">
        <v>12464</v>
      </c>
      <c r="E46" s="51" t="s">
        <v>27</v>
      </c>
      <c r="F46" s="51" t="s">
        <v>21</v>
      </c>
      <c r="G46" s="51" t="s">
        <v>16</v>
      </c>
      <c r="J46" s="51" t="s">
        <v>18</v>
      </c>
      <c r="K46" s="51" t="s">
        <v>16</v>
      </c>
      <c r="Q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46" s="51" t="s">
        <v>398</v>
      </c>
    </row>
    <row r="47" spans="1:18" ht="17.100000000000001" customHeight="1" x14ac:dyDescent="0.25">
      <c r="A47" s="51" t="s">
        <v>153</v>
      </c>
      <c r="B47" s="51" t="s">
        <v>114</v>
      </c>
      <c r="C47" s="80">
        <v>12464</v>
      </c>
      <c r="E47" s="51" t="s">
        <v>27</v>
      </c>
      <c r="F47" s="51" t="s">
        <v>21</v>
      </c>
      <c r="G47" s="51" t="s">
        <v>16</v>
      </c>
      <c r="J47" s="51" t="s">
        <v>18</v>
      </c>
      <c r="K47" s="51" t="s">
        <v>16</v>
      </c>
      <c r="Q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47" s="51" t="s">
        <v>398</v>
      </c>
    </row>
    <row r="48" spans="1:18" ht="17.100000000000001" customHeight="1" x14ac:dyDescent="0.25">
      <c r="A48" s="51" t="s">
        <v>154</v>
      </c>
      <c r="B48" s="51" t="s">
        <v>114</v>
      </c>
      <c r="C48" s="80">
        <v>12464</v>
      </c>
      <c r="E48" s="51" t="s">
        <v>27</v>
      </c>
      <c r="F48" s="51" t="s">
        <v>21</v>
      </c>
      <c r="G48" s="51" t="s">
        <v>16</v>
      </c>
      <c r="J48" s="51" t="s">
        <v>18</v>
      </c>
      <c r="K48" s="51" t="s">
        <v>16</v>
      </c>
      <c r="Q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48" s="51" t="s">
        <v>398</v>
      </c>
    </row>
    <row r="49" spans="1:18" ht="17.100000000000001" customHeight="1" x14ac:dyDescent="0.25">
      <c r="A49" s="51" t="s">
        <v>155</v>
      </c>
      <c r="B49" s="51" t="s">
        <v>114</v>
      </c>
      <c r="C49" s="80">
        <v>12464</v>
      </c>
      <c r="E49" s="51" t="s">
        <v>27</v>
      </c>
      <c r="F49" s="51" t="s">
        <v>21</v>
      </c>
      <c r="G49" s="51" t="s">
        <v>16</v>
      </c>
      <c r="J49" s="51" t="s">
        <v>18</v>
      </c>
      <c r="K49" s="51" t="s">
        <v>16</v>
      </c>
      <c r="Q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49" s="51" t="s">
        <v>398</v>
      </c>
    </row>
    <row r="50" spans="1:18" ht="17.100000000000001" customHeight="1" x14ac:dyDescent="0.25">
      <c r="A50" s="51" t="s">
        <v>156</v>
      </c>
      <c r="B50" s="51" t="s">
        <v>114</v>
      </c>
      <c r="C50" s="80">
        <v>12464</v>
      </c>
      <c r="E50" s="51" t="s">
        <v>27</v>
      </c>
      <c r="F50" s="51" t="s">
        <v>21</v>
      </c>
      <c r="G50" s="51" t="s">
        <v>16</v>
      </c>
      <c r="J50" s="51" t="s">
        <v>18</v>
      </c>
      <c r="K50" s="51" t="s">
        <v>16</v>
      </c>
      <c r="Q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50" s="51" t="s">
        <v>398</v>
      </c>
    </row>
    <row r="51" spans="1:18" ht="17.100000000000001" customHeight="1" x14ac:dyDescent="0.25">
      <c r="A51" s="51" t="s">
        <v>157</v>
      </c>
      <c r="B51" s="51" t="s">
        <v>114</v>
      </c>
      <c r="C51" s="80">
        <v>12464</v>
      </c>
      <c r="E51" s="51" t="s">
        <v>27</v>
      </c>
      <c r="F51" s="51" t="s">
        <v>21</v>
      </c>
      <c r="G51" s="51" t="s">
        <v>16</v>
      </c>
      <c r="J51" s="51" t="s">
        <v>18</v>
      </c>
      <c r="K51" s="51" t="s">
        <v>16</v>
      </c>
      <c r="Q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51" s="51" t="s">
        <v>398</v>
      </c>
    </row>
    <row r="52" spans="1:18" ht="17.100000000000001" customHeight="1" x14ac:dyDescent="0.25">
      <c r="A52" s="51" t="s">
        <v>158</v>
      </c>
      <c r="B52" s="51" t="s">
        <v>114</v>
      </c>
      <c r="C52" s="80">
        <v>12464</v>
      </c>
      <c r="E52" s="51" t="s">
        <v>27</v>
      </c>
      <c r="F52" s="51" t="s">
        <v>21</v>
      </c>
      <c r="G52" s="51" t="s">
        <v>16</v>
      </c>
      <c r="J52" s="51" t="s">
        <v>18</v>
      </c>
      <c r="K52" s="51" t="s">
        <v>16</v>
      </c>
      <c r="Q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52" s="51" t="s">
        <v>398</v>
      </c>
    </row>
    <row r="53" spans="1:18" ht="17.100000000000001" customHeight="1" x14ac:dyDescent="0.25">
      <c r="A53" s="51" t="s">
        <v>159</v>
      </c>
      <c r="B53" s="51" t="s">
        <v>114</v>
      </c>
      <c r="C53" s="80">
        <v>12464</v>
      </c>
      <c r="E53" s="51" t="s">
        <v>27</v>
      </c>
      <c r="F53" s="51" t="s">
        <v>21</v>
      </c>
      <c r="G53" s="51" t="s">
        <v>16</v>
      </c>
      <c r="J53" s="51" t="s">
        <v>18</v>
      </c>
      <c r="K53" s="51" t="s">
        <v>16</v>
      </c>
      <c r="Q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53" s="51" t="s">
        <v>398</v>
      </c>
    </row>
    <row r="54" spans="1:18" ht="17.100000000000001" customHeight="1" x14ac:dyDescent="0.25">
      <c r="A54" s="51" t="s">
        <v>160</v>
      </c>
      <c r="B54" s="51" t="s">
        <v>114</v>
      </c>
      <c r="C54" s="80">
        <v>12464</v>
      </c>
      <c r="E54" s="51" t="s">
        <v>27</v>
      </c>
      <c r="F54" s="51" t="s">
        <v>21</v>
      </c>
      <c r="G54" s="51" t="s">
        <v>16</v>
      </c>
      <c r="J54" s="51" t="s">
        <v>18</v>
      </c>
      <c r="K54" s="51" t="s">
        <v>16</v>
      </c>
      <c r="Q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54" s="51" t="s">
        <v>398</v>
      </c>
    </row>
    <row r="55" spans="1:18" ht="17.100000000000001" customHeight="1" x14ac:dyDescent="0.25">
      <c r="A55" s="51" t="s">
        <v>161</v>
      </c>
      <c r="B55" s="51" t="s">
        <v>114</v>
      </c>
      <c r="C55" s="80">
        <v>12464</v>
      </c>
      <c r="E55" s="51" t="s">
        <v>27</v>
      </c>
      <c r="F55" s="51" t="s">
        <v>21</v>
      </c>
      <c r="G55" s="51" t="s">
        <v>16</v>
      </c>
      <c r="J55" s="51" t="s">
        <v>18</v>
      </c>
      <c r="K55" s="51" t="s">
        <v>16</v>
      </c>
      <c r="Q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55" s="51" t="s">
        <v>398</v>
      </c>
    </row>
    <row r="56" spans="1:18" ht="17.100000000000001" customHeight="1" x14ac:dyDescent="0.25">
      <c r="A56" s="51" t="s">
        <v>162</v>
      </c>
      <c r="B56" s="51" t="s">
        <v>114</v>
      </c>
      <c r="C56" s="80">
        <v>12464</v>
      </c>
      <c r="E56" s="51" t="s">
        <v>27</v>
      </c>
      <c r="F56" s="51" t="s">
        <v>21</v>
      </c>
      <c r="G56" s="51" t="s">
        <v>16</v>
      </c>
      <c r="J56" s="51" t="s">
        <v>18</v>
      </c>
      <c r="K56" s="51" t="s">
        <v>16</v>
      </c>
      <c r="Q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56" s="51" t="s">
        <v>398</v>
      </c>
    </row>
    <row r="57" spans="1:18" ht="17.100000000000001" customHeight="1" x14ac:dyDescent="0.25">
      <c r="A57" s="51" t="s">
        <v>163</v>
      </c>
      <c r="B57" s="51" t="s">
        <v>114</v>
      </c>
      <c r="C57" s="80">
        <v>12464</v>
      </c>
      <c r="E57" s="51" t="s">
        <v>27</v>
      </c>
      <c r="F57" s="51" t="s">
        <v>21</v>
      </c>
      <c r="G57" s="51" t="s">
        <v>16</v>
      </c>
      <c r="J57" s="51" t="s">
        <v>18</v>
      </c>
      <c r="K57" s="51" t="s">
        <v>16</v>
      </c>
      <c r="Q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57" s="51" t="s">
        <v>398</v>
      </c>
    </row>
    <row r="58" spans="1:18" ht="17.100000000000001" customHeight="1" x14ac:dyDescent="0.25">
      <c r="A58" s="51" t="s">
        <v>164</v>
      </c>
      <c r="B58" s="51" t="s">
        <v>114</v>
      </c>
      <c r="C58" s="80">
        <v>12464</v>
      </c>
      <c r="E58" s="51" t="s">
        <v>27</v>
      </c>
      <c r="F58" s="51" t="s">
        <v>21</v>
      </c>
      <c r="G58" s="51" t="s">
        <v>16</v>
      </c>
      <c r="J58" s="51" t="s">
        <v>18</v>
      </c>
      <c r="K58" s="51" t="s">
        <v>16</v>
      </c>
      <c r="Q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58" s="51" t="s">
        <v>398</v>
      </c>
    </row>
    <row r="59" spans="1:18" ht="17.100000000000001" customHeight="1" x14ac:dyDescent="0.25">
      <c r="A59" s="51" t="s">
        <v>165</v>
      </c>
      <c r="B59" s="51" t="s">
        <v>114</v>
      </c>
      <c r="C59" s="80">
        <v>12464</v>
      </c>
      <c r="E59" s="51" t="s">
        <v>27</v>
      </c>
      <c r="F59" s="51" t="s">
        <v>21</v>
      </c>
      <c r="G59" s="51" t="s">
        <v>16</v>
      </c>
      <c r="J59" s="51" t="s">
        <v>18</v>
      </c>
      <c r="K59" s="51" t="s">
        <v>16</v>
      </c>
      <c r="Q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59" s="51" t="s">
        <v>398</v>
      </c>
    </row>
    <row r="60" spans="1:18" ht="17.100000000000001" customHeight="1" x14ac:dyDescent="0.25">
      <c r="A60" s="51" t="s">
        <v>166</v>
      </c>
      <c r="B60" s="51" t="s">
        <v>114</v>
      </c>
      <c r="C60" s="80">
        <v>12464</v>
      </c>
      <c r="E60" s="51" t="s">
        <v>27</v>
      </c>
      <c r="F60" s="51" t="s">
        <v>21</v>
      </c>
      <c r="G60" s="51" t="s">
        <v>16</v>
      </c>
      <c r="J60" s="51" t="s">
        <v>18</v>
      </c>
      <c r="K60" s="51" t="s">
        <v>16</v>
      </c>
      <c r="Q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60" s="51" t="s">
        <v>398</v>
      </c>
    </row>
    <row r="61" spans="1:18" ht="17.100000000000001" customHeight="1" x14ac:dyDescent="0.25">
      <c r="A61" s="51" t="s">
        <v>167</v>
      </c>
      <c r="B61" s="51" t="s">
        <v>114</v>
      </c>
      <c r="C61" s="80">
        <v>12464</v>
      </c>
      <c r="E61" s="51" t="s">
        <v>27</v>
      </c>
      <c r="F61" s="51" t="s">
        <v>21</v>
      </c>
      <c r="G61" s="51" t="s">
        <v>16</v>
      </c>
      <c r="J61" s="51" t="s">
        <v>18</v>
      </c>
      <c r="K61" s="51" t="s">
        <v>16</v>
      </c>
      <c r="Q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61" s="51" t="s">
        <v>398</v>
      </c>
    </row>
    <row r="62" spans="1:18" ht="17.100000000000001" customHeight="1" x14ac:dyDescent="0.25">
      <c r="A62" s="51" t="s">
        <v>168</v>
      </c>
      <c r="B62" s="51" t="s">
        <v>114</v>
      </c>
      <c r="C62" s="80">
        <v>12464</v>
      </c>
      <c r="E62" s="51" t="s">
        <v>27</v>
      </c>
      <c r="F62" s="51" t="s">
        <v>21</v>
      </c>
      <c r="G62" s="51" t="s">
        <v>16</v>
      </c>
      <c r="J62" s="51" t="s">
        <v>18</v>
      </c>
      <c r="K62" s="51" t="s">
        <v>16</v>
      </c>
      <c r="Q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62" s="51" t="s">
        <v>398</v>
      </c>
    </row>
    <row r="63" spans="1:18" ht="17.100000000000001" customHeight="1" x14ac:dyDescent="0.25">
      <c r="A63" s="51" t="s">
        <v>112</v>
      </c>
      <c r="B63" s="51" t="s">
        <v>114</v>
      </c>
      <c r="C63" s="80">
        <v>12464</v>
      </c>
      <c r="E63" s="51" t="s">
        <v>27</v>
      </c>
      <c r="F63" s="51" t="s">
        <v>21</v>
      </c>
      <c r="G63" s="51" t="s">
        <v>16</v>
      </c>
      <c r="J63" s="51" t="s">
        <v>18</v>
      </c>
      <c r="K63" s="51" t="s">
        <v>16</v>
      </c>
      <c r="Q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63" s="51" t="s">
        <v>398</v>
      </c>
    </row>
    <row r="64" spans="1:18" ht="17.100000000000001" customHeight="1" x14ac:dyDescent="0.25">
      <c r="A64" s="51" t="s">
        <v>169</v>
      </c>
      <c r="B64" s="51" t="s">
        <v>114</v>
      </c>
      <c r="C64" s="80">
        <v>12464</v>
      </c>
      <c r="E64" s="51" t="s">
        <v>27</v>
      </c>
      <c r="F64" s="51" t="s">
        <v>21</v>
      </c>
      <c r="G64" s="51" t="s">
        <v>16</v>
      </c>
      <c r="J64" s="51" t="s">
        <v>18</v>
      </c>
      <c r="K64" s="51" t="s">
        <v>16</v>
      </c>
      <c r="Q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64" s="51" t="s">
        <v>398</v>
      </c>
    </row>
    <row r="65" spans="1:18" ht="17.100000000000001" customHeight="1" x14ac:dyDescent="0.25">
      <c r="A65" s="51" t="s">
        <v>170</v>
      </c>
      <c r="B65" s="51" t="s">
        <v>114</v>
      </c>
      <c r="C65" s="80">
        <v>12464</v>
      </c>
      <c r="E65" s="51" t="s">
        <v>27</v>
      </c>
      <c r="F65" s="51" t="s">
        <v>21</v>
      </c>
      <c r="G65" s="51" t="s">
        <v>16</v>
      </c>
      <c r="J65" s="51" t="s">
        <v>18</v>
      </c>
      <c r="K65" s="51" t="s">
        <v>16</v>
      </c>
      <c r="Q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65" s="51" t="s">
        <v>398</v>
      </c>
    </row>
    <row r="66" spans="1:18" ht="17.100000000000001" customHeight="1" x14ac:dyDescent="0.25">
      <c r="A66" s="51" t="s">
        <v>171</v>
      </c>
      <c r="B66" s="51" t="s">
        <v>114</v>
      </c>
      <c r="C66" s="80">
        <v>12464</v>
      </c>
      <c r="E66" s="51" t="s">
        <v>27</v>
      </c>
      <c r="F66" s="51" t="s">
        <v>21</v>
      </c>
      <c r="G66" s="51" t="s">
        <v>16</v>
      </c>
      <c r="J66" s="51" t="s">
        <v>18</v>
      </c>
      <c r="K66" s="51" t="s">
        <v>16</v>
      </c>
      <c r="Q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66" s="51" t="s">
        <v>398</v>
      </c>
    </row>
    <row r="67" spans="1:18" ht="17.100000000000001" customHeight="1" x14ac:dyDescent="0.25">
      <c r="A67" s="51" t="s">
        <v>172</v>
      </c>
      <c r="B67" s="51" t="s">
        <v>114</v>
      </c>
      <c r="C67" s="80">
        <v>12464</v>
      </c>
      <c r="E67" s="51" t="s">
        <v>27</v>
      </c>
      <c r="F67" s="51" t="s">
        <v>21</v>
      </c>
      <c r="G67" s="51" t="s">
        <v>16</v>
      </c>
      <c r="J67" s="51" t="s">
        <v>18</v>
      </c>
      <c r="K67" s="51" t="s">
        <v>16</v>
      </c>
      <c r="Q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67" s="51" t="s">
        <v>398</v>
      </c>
    </row>
    <row r="68" spans="1:18" ht="17.100000000000001" customHeight="1" x14ac:dyDescent="0.25">
      <c r="A68" s="51" t="s">
        <v>173</v>
      </c>
      <c r="B68" s="51" t="s">
        <v>114</v>
      </c>
      <c r="C68" s="80">
        <v>12464</v>
      </c>
      <c r="E68" s="51" t="s">
        <v>27</v>
      </c>
      <c r="F68" s="51" t="s">
        <v>21</v>
      </c>
      <c r="G68" s="51" t="s">
        <v>16</v>
      </c>
      <c r="J68" s="51" t="s">
        <v>18</v>
      </c>
      <c r="K68" s="51" t="s">
        <v>16</v>
      </c>
      <c r="Q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68" s="51" t="s">
        <v>398</v>
      </c>
    </row>
    <row r="69" spans="1:18" ht="17.100000000000001" customHeight="1" x14ac:dyDescent="0.25">
      <c r="A69" s="51" t="s">
        <v>174</v>
      </c>
      <c r="B69" s="51" t="s">
        <v>114</v>
      </c>
      <c r="C69" s="80">
        <v>12464</v>
      </c>
      <c r="E69" s="51" t="s">
        <v>27</v>
      </c>
      <c r="F69" s="51" t="s">
        <v>21</v>
      </c>
      <c r="G69" s="51" t="s">
        <v>16</v>
      </c>
      <c r="J69" s="51" t="s">
        <v>18</v>
      </c>
      <c r="K69" s="51" t="s">
        <v>16</v>
      </c>
      <c r="Q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69" s="51" t="s">
        <v>398</v>
      </c>
    </row>
    <row r="70" spans="1:18" ht="17.100000000000001" customHeight="1" x14ac:dyDescent="0.25">
      <c r="A70" s="51" t="s">
        <v>175</v>
      </c>
      <c r="B70" s="51" t="s">
        <v>114</v>
      </c>
      <c r="C70" s="80">
        <v>12464</v>
      </c>
      <c r="E70" s="51" t="s">
        <v>27</v>
      </c>
      <c r="F70" s="51" t="s">
        <v>21</v>
      </c>
      <c r="G70" s="51" t="s">
        <v>16</v>
      </c>
      <c r="J70" s="51" t="s">
        <v>18</v>
      </c>
      <c r="K70" s="51" t="s">
        <v>16</v>
      </c>
      <c r="Q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70" s="51" t="s">
        <v>398</v>
      </c>
    </row>
    <row r="71" spans="1:18" ht="17.100000000000001" customHeight="1" x14ac:dyDescent="0.25">
      <c r="A71" s="51" t="s">
        <v>176</v>
      </c>
      <c r="B71" s="51" t="s">
        <v>114</v>
      </c>
      <c r="C71" s="80">
        <v>12464</v>
      </c>
      <c r="E71" s="51" t="s">
        <v>27</v>
      </c>
      <c r="F71" s="51" t="s">
        <v>21</v>
      </c>
      <c r="G71" s="51" t="s">
        <v>16</v>
      </c>
      <c r="J71" s="51" t="s">
        <v>18</v>
      </c>
      <c r="K71" s="51" t="s">
        <v>16</v>
      </c>
      <c r="Q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71" s="51" t="s">
        <v>398</v>
      </c>
    </row>
    <row r="72" spans="1:18" ht="17.100000000000001" customHeight="1" x14ac:dyDescent="0.25">
      <c r="A72" s="51" t="s">
        <v>177</v>
      </c>
      <c r="B72" s="51" t="s">
        <v>114</v>
      </c>
      <c r="C72" s="80">
        <v>12464</v>
      </c>
      <c r="E72" s="51" t="s">
        <v>27</v>
      </c>
      <c r="F72" s="51" t="s">
        <v>21</v>
      </c>
      <c r="G72" s="51" t="s">
        <v>16</v>
      </c>
      <c r="J72" s="51" t="s">
        <v>18</v>
      </c>
      <c r="K72" s="51" t="s">
        <v>16</v>
      </c>
      <c r="Q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72" s="51" t="s">
        <v>398</v>
      </c>
    </row>
    <row r="73" spans="1:18" ht="17.100000000000001" customHeight="1" x14ac:dyDescent="0.25">
      <c r="A73" s="51" t="s">
        <v>178</v>
      </c>
      <c r="B73" s="51" t="s">
        <v>114</v>
      </c>
      <c r="C73" s="80">
        <v>12464</v>
      </c>
      <c r="E73" s="51" t="s">
        <v>27</v>
      </c>
      <c r="F73" s="51" t="s">
        <v>21</v>
      </c>
      <c r="G73" s="51" t="s">
        <v>16</v>
      </c>
      <c r="J73" s="51" t="s">
        <v>18</v>
      </c>
      <c r="K73" s="51" t="s">
        <v>16</v>
      </c>
      <c r="Q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73" s="51" t="s">
        <v>398</v>
      </c>
    </row>
    <row r="74" spans="1:18" ht="17.100000000000001" customHeight="1" x14ac:dyDescent="0.25">
      <c r="A74" s="51" t="s">
        <v>179</v>
      </c>
      <c r="B74" s="51" t="s">
        <v>114</v>
      </c>
      <c r="C74" s="80">
        <v>12464</v>
      </c>
      <c r="E74" s="51" t="s">
        <v>27</v>
      </c>
      <c r="F74" s="51" t="s">
        <v>21</v>
      </c>
      <c r="G74" s="51" t="s">
        <v>16</v>
      </c>
      <c r="J74" s="51" t="s">
        <v>18</v>
      </c>
      <c r="K74" s="51" t="s">
        <v>16</v>
      </c>
      <c r="Q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74" s="51" t="s">
        <v>398</v>
      </c>
    </row>
    <row r="75" spans="1:18" ht="17.100000000000001" customHeight="1" x14ac:dyDescent="0.25">
      <c r="A75" s="51" t="s">
        <v>180</v>
      </c>
      <c r="B75" s="51" t="s">
        <v>114</v>
      </c>
      <c r="C75" s="80">
        <v>12464</v>
      </c>
      <c r="E75" s="51" t="s">
        <v>27</v>
      </c>
      <c r="F75" s="51" t="s">
        <v>21</v>
      </c>
      <c r="G75" s="51" t="s">
        <v>16</v>
      </c>
      <c r="J75" s="51" t="s">
        <v>18</v>
      </c>
      <c r="K75" s="51" t="s">
        <v>16</v>
      </c>
      <c r="Q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75" s="51" t="s">
        <v>398</v>
      </c>
    </row>
    <row r="76" spans="1:18" ht="17.100000000000001" customHeight="1" x14ac:dyDescent="0.25">
      <c r="A76" s="51" t="s">
        <v>181</v>
      </c>
      <c r="B76" s="51" t="s">
        <v>114</v>
      </c>
      <c r="C76" s="80">
        <v>12464</v>
      </c>
      <c r="E76" s="51" t="s">
        <v>27</v>
      </c>
      <c r="F76" s="51" t="s">
        <v>21</v>
      </c>
      <c r="G76" s="51" t="s">
        <v>16</v>
      </c>
      <c r="J76" s="51" t="s">
        <v>18</v>
      </c>
      <c r="K76" s="51" t="s">
        <v>16</v>
      </c>
      <c r="Q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76" s="51" t="s">
        <v>398</v>
      </c>
    </row>
    <row r="77" spans="1:18" ht="17.100000000000001" customHeight="1" x14ac:dyDescent="0.25">
      <c r="A77" s="51" t="s">
        <v>182</v>
      </c>
      <c r="B77" s="51" t="s">
        <v>114</v>
      </c>
      <c r="C77" s="80">
        <v>12464</v>
      </c>
      <c r="E77" s="51" t="s">
        <v>27</v>
      </c>
      <c r="F77" s="51" t="s">
        <v>21</v>
      </c>
      <c r="G77" s="51" t="s">
        <v>16</v>
      </c>
      <c r="J77" s="51" t="s">
        <v>18</v>
      </c>
      <c r="K77" s="51" t="s">
        <v>16</v>
      </c>
      <c r="Q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77" s="51" t="s">
        <v>398</v>
      </c>
    </row>
    <row r="78" spans="1:18" ht="17.100000000000001" customHeight="1" x14ac:dyDescent="0.25">
      <c r="A78" s="51" t="s">
        <v>183</v>
      </c>
      <c r="B78" s="51" t="s">
        <v>114</v>
      </c>
      <c r="C78" s="80">
        <v>12464</v>
      </c>
      <c r="E78" s="51" t="s">
        <v>27</v>
      </c>
      <c r="F78" s="51" t="s">
        <v>21</v>
      </c>
      <c r="G78" s="51" t="s">
        <v>16</v>
      </c>
      <c r="J78" s="51" t="s">
        <v>18</v>
      </c>
      <c r="K78" s="51" t="s">
        <v>16</v>
      </c>
      <c r="Q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78" s="51" t="s">
        <v>398</v>
      </c>
    </row>
    <row r="79" spans="1:18" ht="17.100000000000001" customHeight="1" x14ac:dyDescent="0.25">
      <c r="A79" s="51" t="s">
        <v>184</v>
      </c>
      <c r="B79" s="51" t="s">
        <v>114</v>
      </c>
      <c r="C79" s="80">
        <v>12464</v>
      </c>
      <c r="E79" s="51" t="s">
        <v>27</v>
      </c>
      <c r="F79" s="51" t="s">
        <v>21</v>
      </c>
      <c r="G79" s="51" t="s">
        <v>16</v>
      </c>
      <c r="J79" s="51" t="s">
        <v>18</v>
      </c>
      <c r="K79" s="51" t="s">
        <v>16</v>
      </c>
      <c r="Q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79" s="51" t="s">
        <v>398</v>
      </c>
    </row>
    <row r="80" spans="1:18" ht="17.100000000000001" customHeight="1" x14ac:dyDescent="0.25">
      <c r="A80" s="51" t="s">
        <v>185</v>
      </c>
      <c r="B80" s="51" t="s">
        <v>114</v>
      </c>
      <c r="C80" s="80">
        <v>12464</v>
      </c>
      <c r="E80" s="51" t="s">
        <v>27</v>
      </c>
      <c r="F80" s="51" t="s">
        <v>21</v>
      </c>
      <c r="G80" s="51" t="s">
        <v>16</v>
      </c>
      <c r="J80" s="51" t="s">
        <v>18</v>
      </c>
      <c r="K80" s="51" t="s">
        <v>16</v>
      </c>
      <c r="Q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80" s="51" t="s">
        <v>398</v>
      </c>
    </row>
    <row r="81" spans="1:18" ht="17.100000000000001" customHeight="1" x14ac:dyDescent="0.25">
      <c r="A81" s="51" t="s">
        <v>186</v>
      </c>
      <c r="B81" s="51" t="s">
        <v>114</v>
      </c>
      <c r="C81" s="80">
        <v>12464</v>
      </c>
      <c r="E81" s="51" t="s">
        <v>27</v>
      </c>
      <c r="F81" s="51" t="s">
        <v>21</v>
      </c>
      <c r="G81" s="51" t="s">
        <v>16</v>
      </c>
      <c r="J81" s="51" t="s">
        <v>18</v>
      </c>
      <c r="K81" s="51" t="s">
        <v>16</v>
      </c>
      <c r="Q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81" s="51" t="s">
        <v>398</v>
      </c>
    </row>
    <row r="82" spans="1:18" ht="17.100000000000001" customHeight="1" x14ac:dyDescent="0.25">
      <c r="A82" s="51" t="s">
        <v>187</v>
      </c>
      <c r="B82" s="51" t="s">
        <v>114</v>
      </c>
      <c r="C82" s="80">
        <v>12464</v>
      </c>
      <c r="E82" s="51" t="s">
        <v>27</v>
      </c>
      <c r="F82" s="51" t="s">
        <v>21</v>
      </c>
      <c r="G82" s="51" t="s">
        <v>16</v>
      </c>
      <c r="J82" s="51" t="s">
        <v>18</v>
      </c>
      <c r="K82" s="51" t="s">
        <v>16</v>
      </c>
      <c r="Q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82" s="51" t="s">
        <v>398</v>
      </c>
    </row>
    <row r="83" spans="1:18" ht="17.100000000000001" customHeight="1" x14ac:dyDescent="0.25">
      <c r="A83" s="51" t="s">
        <v>188</v>
      </c>
      <c r="B83" s="51" t="s">
        <v>114</v>
      </c>
      <c r="C83" s="80">
        <v>12464</v>
      </c>
      <c r="E83" s="51" t="s">
        <v>27</v>
      </c>
      <c r="F83" s="51" t="s">
        <v>21</v>
      </c>
      <c r="G83" s="51" t="s">
        <v>16</v>
      </c>
      <c r="J83" s="51" t="s">
        <v>18</v>
      </c>
      <c r="K83" s="51" t="s">
        <v>16</v>
      </c>
      <c r="Q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83" s="51" t="s">
        <v>398</v>
      </c>
    </row>
    <row r="84" spans="1:18" ht="17.100000000000001" customHeight="1" x14ac:dyDescent="0.25">
      <c r="A84" s="51" t="s">
        <v>189</v>
      </c>
      <c r="B84" s="51" t="s">
        <v>114</v>
      </c>
      <c r="C84" s="80">
        <v>12464</v>
      </c>
      <c r="E84" s="51" t="s">
        <v>27</v>
      </c>
      <c r="F84" s="51" t="s">
        <v>21</v>
      </c>
      <c r="G84" s="51" t="s">
        <v>16</v>
      </c>
      <c r="J84" s="51" t="s">
        <v>18</v>
      </c>
      <c r="K84" s="51" t="s">
        <v>16</v>
      </c>
      <c r="Q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84" s="51" t="s">
        <v>398</v>
      </c>
    </row>
    <row r="85" spans="1:18" ht="17.100000000000001" customHeight="1" x14ac:dyDescent="0.25">
      <c r="A85" s="51" t="s">
        <v>190</v>
      </c>
      <c r="B85" s="51" t="s">
        <v>114</v>
      </c>
      <c r="C85" s="80">
        <v>12464</v>
      </c>
      <c r="E85" s="51" t="s">
        <v>27</v>
      </c>
      <c r="F85" s="51" t="s">
        <v>21</v>
      </c>
      <c r="G85" s="51" t="s">
        <v>16</v>
      </c>
      <c r="J85" s="51" t="s">
        <v>18</v>
      </c>
      <c r="K85" s="51" t="s">
        <v>16</v>
      </c>
      <c r="Q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85" s="51" t="s">
        <v>398</v>
      </c>
    </row>
    <row r="86" spans="1:18" ht="17.100000000000001" customHeight="1" x14ac:dyDescent="0.25">
      <c r="A86" s="51" t="s">
        <v>191</v>
      </c>
      <c r="B86" s="51" t="s">
        <v>114</v>
      </c>
      <c r="C86" s="80">
        <v>12464</v>
      </c>
      <c r="E86" s="51" t="s">
        <v>27</v>
      </c>
      <c r="F86" s="51" t="s">
        <v>21</v>
      </c>
      <c r="G86" s="51" t="s">
        <v>16</v>
      </c>
      <c r="J86" s="51" t="s">
        <v>18</v>
      </c>
      <c r="K86" s="51" t="s">
        <v>16</v>
      </c>
      <c r="Q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86" s="51" t="s">
        <v>398</v>
      </c>
    </row>
    <row r="87" spans="1:18" ht="17.100000000000001" customHeight="1" x14ac:dyDescent="0.25">
      <c r="A87" s="51" t="s">
        <v>192</v>
      </c>
      <c r="B87" s="51" t="s">
        <v>114</v>
      </c>
      <c r="C87" s="80">
        <v>12464</v>
      </c>
      <c r="E87" s="51" t="s">
        <v>27</v>
      </c>
      <c r="F87" s="51" t="s">
        <v>21</v>
      </c>
      <c r="G87" s="51" t="s">
        <v>16</v>
      </c>
      <c r="J87" s="51" t="s">
        <v>18</v>
      </c>
      <c r="K87" s="51" t="s">
        <v>16</v>
      </c>
      <c r="Q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87" s="51" t="s">
        <v>398</v>
      </c>
    </row>
    <row r="88" spans="1:18" ht="17.100000000000001" customHeight="1" x14ac:dyDescent="0.25">
      <c r="A88" s="51" t="s">
        <v>193</v>
      </c>
      <c r="B88" s="51" t="s">
        <v>114</v>
      </c>
      <c r="C88" s="80">
        <v>12464</v>
      </c>
      <c r="E88" s="51" t="s">
        <v>27</v>
      </c>
      <c r="F88" s="51" t="s">
        <v>21</v>
      </c>
      <c r="G88" s="51" t="s">
        <v>16</v>
      </c>
      <c r="J88" s="51" t="s">
        <v>18</v>
      </c>
      <c r="K88" s="51" t="s">
        <v>16</v>
      </c>
      <c r="Q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88" s="51" t="s">
        <v>398</v>
      </c>
    </row>
    <row r="89" spans="1:18" ht="17.100000000000001" customHeight="1" x14ac:dyDescent="0.25">
      <c r="A89" s="51" t="s">
        <v>194</v>
      </c>
      <c r="B89" s="51" t="s">
        <v>114</v>
      </c>
      <c r="C89" s="80">
        <v>12464</v>
      </c>
      <c r="E89" s="51" t="s">
        <v>27</v>
      </c>
      <c r="F89" s="51" t="s">
        <v>21</v>
      </c>
      <c r="G89" s="51" t="s">
        <v>16</v>
      </c>
      <c r="J89" s="51" t="s">
        <v>18</v>
      </c>
      <c r="K89" s="51" t="s">
        <v>16</v>
      </c>
      <c r="Q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89" s="51" t="s">
        <v>398</v>
      </c>
    </row>
    <row r="90" spans="1:18" ht="17.100000000000001" customHeight="1" x14ac:dyDescent="0.25">
      <c r="A90" s="51" t="s">
        <v>195</v>
      </c>
      <c r="B90" s="51" t="s">
        <v>114</v>
      </c>
      <c r="C90" s="80">
        <v>12464</v>
      </c>
      <c r="E90" s="51" t="s">
        <v>27</v>
      </c>
      <c r="F90" s="51" t="s">
        <v>21</v>
      </c>
      <c r="G90" s="51" t="s">
        <v>16</v>
      </c>
      <c r="J90" s="51" t="s">
        <v>18</v>
      </c>
      <c r="K90" s="51" t="s">
        <v>16</v>
      </c>
      <c r="Q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90" s="51" t="s">
        <v>398</v>
      </c>
    </row>
    <row r="91" spans="1:18" ht="17.100000000000001" customHeight="1" x14ac:dyDescent="0.25">
      <c r="A91" s="51" t="s">
        <v>196</v>
      </c>
      <c r="B91" s="51" t="s">
        <v>114</v>
      </c>
      <c r="C91" s="80">
        <v>12464</v>
      </c>
      <c r="E91" s="51" t="s">
        <v>27</v>
      </c>
      <c r="F91" s="51" t="s">
        <v>21</v>
      </c>
      <c r="G91" s="51" t="s">
        <v>16</v>
      </c>
      <c r="J91" s="51" t="s">
        <v>18</v>
      </c>
      <c r="K91" s="51" t="s">
        <v>16</v>
      </c>
      <c r="Q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91" s="51" t="s">
        <v>398</v>
      </c>
    </row>
    <row r="92" spans="1:18" ht="17.100000000000001" customHeight="1" x14ac:dyDescent="0.25">
      <c r="A92" s="51" t="s">
        <v>197</v>
      </c>
      <c r="B92" s="51" t="s">
        <v>114</v>
      </c>
      <c r="C92" s="80">
        <v>12464</v>
      </c>
      <c r="E92" s="51" t="s">
        <v>27</v>
      </c>
      <c r="F92" s="51" t="s">
        <v>21</v>
      </c>
      <c r="G92" s="51" t="s">
        <v>16</v>
      </c>
      <c r="J92" s="51" t="s">
        <v>18</v>
      </c>
      <c r="K92" s="51" t="s">
        <v>16</v>
      </c>
      <c r="Q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92" s="51" t="s">
        <v>398</v>
      </c>
    </row>
    <row r="93" spans="1:18" ht="17.100000000000001" customHeight="1" x14ac:dyDescent="0.25">
      <c r="A93" s="51" t="s">
        <v>198</v>
      </c>
      <c r="B93" s="51" t="s">
        <v>114</v>
      </c>
      <c r="C93" s="80">
        <v>12464</v>
      </c>
      <c r="E93" s="51" t="s">
        <v>27</v>
      </c>
      <c r="F93" s="51" t="s">
        <v>21</v>
      </c>
      <c r="G93" s="51" t="s">
        <v>16</v>
      </c>
      <c r="J93" s="51" t="s">
        <v>18</v>
      </c>
      <c r="K93" s="51" t="s">
        <v>16</v>
      </c>
      <c r="Q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93" s="51" t="s">
        <v>398</v>
      </c>
    </row>
    <row r="94" spans="1:18" ht="17.100000000000001" customHeight="1" x14ac:dyDescent="0.25">
      <c r="A94" s="51" t="s">
        <v>199</v>
      </c>
      <c r="B94" s="51" t="s">
        <v>114</v>
      </c>
      <c r="C94" s="80">
        <v>12464</v>
      </c>
      <c r="E94" s="51" t="s">
        <v>27</v>
      </c>
      <c r="F94" s="51" t="s">
        <v>21</v>
      </c>
      <c r="G94" s="51" t="s">
        <v>16</v>
      </c>
      <c r="J94" s="51" t="s">
        <v>18</v>
      </c>
      <c r="K94" s="51" t="s">
        <v>16</v>
      </c>
      <c r="Q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94" s="51" t="s">
        <v>398</v>
      </c>
    </row>
    <row r="95" spans="1:18" ht="17.100000000000001" customHeight="1" x14ac:dyDescent="0.25">
      <c r="A95" s="51" t="s">
        <v>200</v>
      </c>
      <c r="B95" s="51" t="s">
        <v>114</v>
      </c>
      <c r="C95" s="80">
        <v>12464</v>
      </c>
      <c r="E95" s="51" t="s">
        <v>27</v>
      </c>
      <c r="F95" s="51" t="s">
        <v>21</v>
      </c>
      <c r="G95" s="51" t="s">
        <v>16</v>
      </c>
      <c r="J95" s="51" t="s">
        <v>18</v>
      </c>
      <c r="K95" s="51" t="s">
        <v>16</v>
      </c>
      <c r="Q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95" s="51" t="s">
        <v>398</v>
      </c>
    </row>
    <row r="96" spans="1:18" ht="17.100000000000001" customHeight="1" x14ac:dyDescent="0.25">
      <c r="A96" s="51" t="s">
        <v>201</v>
      </c>
      <c r="B96" s="51" t="s">
        <v>114</v>
      </c>
      <c r="C96" s="80">
        <v>12464</v>
      </c>
      <c r="E96" s="51" t="s">
        <v>27</v>
      </c>
      <c r="F96" s="51" t="s">
        <v>21</v>
      </c>
      <c r="G96" s="51" t="s">
        <v>16</v>
      </c>
      <c r="J96" s="51" t="s">
        <v>18</v>
      </c>
      <c r="K96" s="51" t="s">
        <v>16</v>
      </c>
      <c r="Q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96" s="51" t="s">
        <v>398</v>
      </c>
    </row>
    <row r="97" spans="1:18" ht="17.100000000000001" customHeight="1" x14ac:dyDescent="0.25">
      <c r="A97" s="51" t="s">
        <v>202</v>
      </c>
      <c r="B97" s="51" t="s">
        <v>114</v>
      </c>
      <c r="C97" s="80">
        <v>12464</v>
      </c>
      <c r="E97" s="51" t="s">
        <v>27</v>
      </c>
      <c r="F97" s="51" t="s">
        <v>21</v>
      </c>
      <c r="G97" s="51" t="s">
        <v>16</v>
      </c>
      <c r="J97" s="51" t="s">
        <v>18</v>
      </c>
      <c r="K97" s="51" t="s">
        <v>16</v>
      </c>
      <c r="Q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97" s="51" t="s">
        <v>398</v>
      </c>
    </row>
    <row r="98" spans="1:18" ht="17.100000000000001" customHeight="1" x14ac:dyDescent="0.25">
      <c r="A98" s="51" t="s">
        <v>203</v>
      </c>
      <c r="B98" s="51" t="s">
        <v>114</v>
      </c>
      <c r="C98" s="80">
        <v>12464</v>
      </c>
      <c r="E98" s="51" t="s">
        <v>27</v>
      </c>
      <c r="F98" s="51" t="s">
        <v>21</v>
      </c>
      <c r="G98" s="51" t="s">
        <v>16</v>
      </c>
      <c r="J98" s="51" t="s">
        <v>18</v>
      </c>
      <c r="K98" s="51" t="s">
        <v>16</v>
      </c>
      <c r="Q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98" s="51" t="s">
        <v>398</v>
      </c>
    </row>
    <row r="99" spans="1:18" ht="17.100000000000001" customHeight="1" x14ac:dyDescent="0.25">
      <c r="A99" s="51" t="s">
        <v>204</v>
      </c>
      <c r="B99" s="51" t="s">
        <v>114</v>
      </c>
      <c r="C99" s="80">
        <v>12464</v>
      </c>
      <c r="E99" s="51" t="s">
        <v>27</v>
      </c>
      <c r="F99" s="51" t="s">
        <v>21</v>
      </c>
      <c r="G99" s="51" t="s">
        <v>16</v>
      </c>
      <c r="J99" s="51" t="s">
        <v>18</v>
      </c>
      <c r="K99" s="51" t="s">
        <v>16</v>
      </c>
      <c r="Q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99" s="51" t="s">
        <v>398</v>
      </c>
    </row>
    <row r="100" spans="1:18" ht="17.100000000000001" customHeight="1" x14ac:dyDescent="0.25">
      <c r="A100" s="51" t="s">
        <v>204</v>
      </c>
      <c r="B100" s="51" t="s">
        <v>114</v>
      </c>
      <c r="C100" s="80">
        <v>12464</v>
      </c>
      <c r="E100" s="51" t="s">
        <v>27</v>
      </c>
      <c r="F100" s="51" t="s">
        <v>21</v>
      </c>
      <c r="G100" s="51" t="s">
        <v>16</v>
      </c>
      <c r="J100" s="51" t="s">
        <v>18</v>
      </c>
      <c r="K100" s="51" t="s">
        <v>16</v>
      </c>
      <c r="Q1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00" s="51" t="s">
        <v>398</v>
      </c>
    </row>
    <row r="101" spans="1:18" ht="17.100000000000001" customHeight="1" x14ac:dyDescent="0.25">
      <c r="A101" s="51" t="s">
        <v>205</v>
      </c>
      <c r="B101" s="51" t="s">
        <v>114</v>
      </c>
      <c r="C101" s="80">
        <v>12464</v>
      </c>
      <c r="E101" s="51" t="s">
        <v>27</v>
      </c>
      <c r="F101" s="51" t="s">
        <v>21</v>
      </c>
      <c r="G101" s="51" t="s">
        <v>16</v>
      </c>
      <c r="J101" s="51" t="s">
        <v>18</v>
      </c>
      <c r="K101" s="51" t="s">
        <v>16</v>
      </c>
      <c r="Q1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01" s="51" t="s">
        <v>398</v>
      </c>
    </row>
    <row r="102" spans="1:18" ht="17.100000000000001" customHeight="1" x14ac:dyDescent="0.25">
      <c r="A102" s="51" t="s">
        <v>205</v>
      </c>
      <c r="B102" s="51" t="s">
        <v>114</v>
      </c>
      <c r="C102" s="80">
        <v>12464</v>
      </c>
      <c r="E102" s="51" t="s">
        <v>27</v>
      </c>
      <c r="F102" s="51" t="s">
        <v>21</v>
      </c>
      <c r="G102" s="51" t="s">
        <v>16</v>
      </c>
      <c r="J102" s="51" t="s">
        <v>18</v>
      </c>
      <c r="K102" s="51" t="s">
        <v>16</v>
      </c>
      <c r="Q1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02" s="51" t="s">
        <v>398</v>
      </c>
    </row>
    <row r="103" spans="1:18" ht="17.100000000000001" customHeight="1" x14ac:dyDescent="0.25">
      <c r="A103" s="51" t="s">
        <v>206</v>
      </c>
      <c r="B103" s="51" t="s">
        <v>114</v>
      </c>
      <c r="C103" s="80">
        <v>12464</v>
      </c>
      <c r="E103" s="51" t="s">
        <v>27</v>
      </c>
      <c r="F103" s="51" t="s">
        <v>21</v>
      </c>
      <c r="G103" s="51" t="s">
        <v>16</v>
      </c>
      <c r="J103" s="51" t="s">
        <v>18</v>
      </c>
      <c r="K103" s="51" t="s">
        <v>16</v>
      </c>
      <c r="Q1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03" s="51" t="s">
        <v>398</v>
      </c>
    </row>
    <row r="104" spans="1:18" ht="17.100000000000001" customHeight="1" x14ac:dyDescent="0.25">
      <c r="A104" s="51" t="s">
        <v>207</v>
      </c>
      <c r="B104" s="51" t="s">
        <v>114</v>
      </c>
      <c r="C104" s="80">
        <v>12464</v>
      </c>
      <c r="E104" s="51" t="s">
        <v>27</v>
      </c>
      <c r="F104" s="51" t="s">
        <v>21</v>
      </c>
      <c r="G104" s="51" t="s">
        <v>16</v>
      </c>
      <c r="J104" s="51" t="s">
        <v>18</v>
      </c>
      <c r="K104" s="51" t="s">
        <v>16</v>
      </c>
      <c r="Q1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04" s="51" t="s">
        <v>398</v>
      </c>
    </row>
    <row r="105" spans="1:18" ht="17.100000000000001" customHeight="1" x14ac:dyDescent="0.25">
      <c r="A105" s="51" t="s">
        <v>208</v>
      </c>
      <c r="B105" s="51" t="s">
        <v>114</v>
      </c>
      <c r="C105" s="80">
        <v>12464</v>
      </c>
      <c r="E105" s="51" t="s">
        <v>27</v>
      </c>
      <c r="F105" s="51" t="s">
        <v>21</v>
      </c>
      <c r="G105" s="51" t="s">
        <v>16</v>
      </c>
      <c r="J105" s="51" t="s">
        <v>18</v>
      </c>
      <c r="K105" s="51" t="s">
        <v>16</v>
      </c>
      <c r="Q1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05" s="51" t="s">
        <v>398</v>
      </c>
    </row>
    <row r="106" spans="1:18" ht="17.100000000000001" customHeight="1" x14ac:dyDescent="0.25">
      <c r="A106" s="51" t="s">
        <v>209</v>
      </c>
      <c r="B106" s="51" t="s">
        <v>114</v>
      </c>
      <c r="C106" s="80">
        <v>12464</v>
      </c>
      <c r="E106" s="51" t="s">
        <v>27</v>
      </c>
      <c r="F106" s="51" t="s">
        <v>21</v>
      </c>
      <c r="G106" s="51" t="s">
        <v>16</v>
      </c>
      <c r="J106" s="51" t="s">
        <v>18</v>
      </c>
      <c r="K106" s="51" t="s">
        <v>16</v>
      </c>
      <c r="Q1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06" s="51" t="s">
        <v>398</v>
      </c>
    </row>
    <row r="107" spans="1:18" ht="17.100000000000001" customHeight="1" x14ac:dyDescent="0.25">
      <c r="A107" s="51" t="s">
        <v>210</v>
      </c>
      <c r="B107" s="51" t="s">
        <v>114</v>
      </c>
      <c r="C107" s="80">
        <v>12464</v>
      </c>
      <c r="E107" s="51" t="s">
        <v>27</v>
      </c>
      <c r="F107" s="51" t="s">
        <v>21</v>
      </c>
      <c r="G107" s="51" t="s">
        <v>16</v>
      </c>
      <c r="J107" s="51" t="s">
        <v>18</v>
      </c>
      <c r="K107" s="51" t="s">
        <v>16</v>
      </c>
      <c r="Q1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07" s="51" t="s">
        <v>398</v>
      </c>
    </row>
    <row r="108" spans="1:18" ht="17.100000000000001" customHeight="1" x14ac:dyDescent="0.25">
      <c r="A108" s="51" t="s">
        <v>211</v>
      </c>
      <c r="B108" s="51" t="s">
        <v>114</v>
      </c>
      <c r="C108" s="80">
        <v>12464</v>
      </c>
      <c r="E108" s="51" t="s">
        <v>27</v>
      </c>
      <c r="F108" s="51" t="s">
        <v>21</v>
      </c>
      <c r="G108" s="51" t="s">
        <v>16</v>
      </c>
      <c r="J108" s="51" t="s">
        <v>18</v>
      </c>
      <c r="K108" s="51" t="s">
        <v>16</v>
      </c>
      <c r="Q1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08" s="51" t="s">
        <v>398</v>
      </c>
    </row>
    <row r="109" spans="1:18" ht="17.100000000000001" customHeight="1" x14ac:dyDescent="0.25">
      <c r="A109" s="51" t="s">
        <v>212</v>
      </c>
      <c r="B109" s="51" t="s">
        <v>114</v>
      </c>
      <c r="C109" s="80">
        <v>12464</v>
      </c>
      <c r="E109" s="51" t="s">
        <v>27</v>
      </c>
      <c r="F109" s="51" t="s">
        <v>21</v>
      </c>
      <c r="G109" s="51" t="s">
        <v>16</v>
      </c>
      <c r="J109" s="51" t="s">
        <v>18</v>
      </c>
      <c r="K109" s="51" t="s">
        <v>16</v>
      </c>
      <c r="Q1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09" s="51" t="s">
        <v>398</v>
      </c>
    </row>
    <row r="110" spans="1:18" ht="17.100000000000001" customHeight="1" x14ac:dyDescent="0.25">
      <c r="A110" s="51" t="s">
        <v>213</v>
      </c>
      <c r="B110" s="51" t="s">
        <v>114</v>
      </c>
      <c r="C110" s="80">
        <v>12464</v>
      </c>
      <c r="E110" s="51" t="s">
        <v>27</v>
      </c>
      <c r="F110" s="51" t="s">
        <v>21</v>
      </c>
      <c r="G110" s="51" t="s">
        <v>16</v>
      </c>
      <c r="J110" s="51" t="s">
        <v>18</v>
      </c>
      <c r="K110" s="51" t="s">
        <v>16</v>
      </c>
      <c r="Q1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10" s="51" t="s">
        <v>398</v>
      </c>
    </row>
    <row r="111" spans="1:18" ht="17.100000000000001" customHeight="1" x14ac:dyDescent="0.25">
      <c r="A111" s="51" t="s">
        <v>214</v>
      </c>
      <c r="B111" s="51" t="s">
        <v>114</v>
      </c>
      <c r="C111" s="80">
        <v>12464</v>
      </c>
      <c r="E111" s="51" t="s">
        <v>27</v>
      </c>
      <c r="F111" s="51" t="s">
        <v>21</v>
      </c>
      <c r="G111" s="51" t="s">
        <v>16</v>
      </c>
      <c r="J111" s="51" t="s">
        <v>18</v>
      </c>
      <c r="K111" s="51" t="s">
        <v>16</v>
      </c>
      <c r="Q1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11" s="51" t="s">
        <v>398</v>
      </c>
    </row>
    <row r="112" spans="1:18" ht="17.100000000000001" customHeight="1" x14ac:dyDescent="0.25">
      <c r="A112" s="51" t="s">
        <v>215</v>
      </c>
      <c r="B112" s="51" t="s">
        <v>114</v>
      </c>
      <c r="C112" s="80">
        <v>12464</v>
      </c>
      <c r="E112" s="51" t="s">
        <v>27</v>
      </c>
      <c r="F112" s="51" t="s">
        <v>21</v>
      </c>
      <c r="G112" s="51" t="s">
        <v>16</v>
      </c>
      <c r="J112" s="51" t="s">
        <v>18</v>
      </c>
      <c r="K112" s="51" t="s">
        <v>16</v>
      </c>
      <c r="Q1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12" s="51" t="s">
        <v>398</v>
      </c>
    </row>
    <row r="113" spans="1:18" ht="17.100000000000001" customHeight="1" x14ac:dyDescent="0.25">
      <c r="A113" s="51" t="s">
        <v>216</v>
      </c>
      <c r="B113" s="51" t="s">
        <v>114</v>
      </c>
      <c r="C113" s="80">
        <v>12464</v>
      </c>
      <c r="E113" s="51" t="s">
        <v>27</v>
      </c>
      <c r="F113" s="51" t="s">
        <v>21</v>
      </c>
      <c r="G113" s="51" t="s">
        <v>16</v>
      </c>
      <c r="J113" s="51" t="s">
        <v>18</v>
      </c>
      <c r="K113" s="51" t="s">
        <v>16</v>
      </c>
      <c r="Q1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13" s="51" t="s">
        <v>398</v>
      </c>
    </row>
    <row r="114" spans="1:18" ht="17.100000000000001" customHeight="1" x14ac:dyDescent="0.25">
      <c r="A114" s="51" t="s">
        <v>217</v>
      </c>
      <c r="B114" s="51" t="s">
        <v>114</v>
      </c>
      <c r="C114" s="80">
        <v>12464</v>
      </c>
      <c r="E114" s="51" t="s">
        <v>27</v>
      </c>
      <c r="F114" s="51" t="s">
        <v>21</v>
      </c>
      <c r="G114" s="51" t="s">
        <v>16</v>
      </c>
      <c r="J114" s="51" t="s">
        <v>18</v>
      </c>
      <c r="K114" s="51" t="s">
        <v>16</v>
      </c>
      <c r="Q1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14" s="51" t="s">
        <v>398</v>
      </c>
    </row>
    <row r="115" spans="1:18" ht="17.100000000000001" customHeight="1" x14ac:dyDescent="0.25">
      <c r="A115" s="51" t="s">
        <v>218</v>
      </c>
      <c r="B115" s="51" t="s">
        <v>114</v>
      </c>
      <c r="C115" s="80">
        <v>12464</v>
      </c>
      <c r="E115" s="51" t="s">
        <v>27</v>
      </c>
      <c r="F115" s="51" t="s">
        <v>21</v>
      </c>
      <c r="G115" s="51" t="s">
        <v>16</v>
      </c>
      <c r="J115" s="51" t="s">
        <v>18</v>
      </c>
      <c r="K115" s="51" t="s">
        <v>16</v>
      </c>
      <c r="Q1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15" s="51" t="s">
        <v>398</v>
      </c>
    </row>
    <row r="116" spans="1:18" ht="17.100000000000001" customHeight="1" x14ac:dyDescent="0.25">
      <c r="A116" s="51" t="s">
        <v>219</v>
      </c>
      <c r="B116" s="51" t="s">
        <v>114</v>
      </c>
      <c r="C116" s="80">
        <v>12464</v>
      </c>
      <c r="E116" s="51" t="s">
        <v>27</v>
      </c>
      <c r="F116" s="51" t="s">
        <v>21</v>
      </c>
      <c r="G116" s="51" t="s">
        <v>16</v>
      </c>
      <c r="J116" s="51" t="s">
        <v>18</v>
      </c>
      <c r="K116" s="51" t="s">
        <v>16</v>
      </c>
      <c r="Q1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16" s="51" t="s">
        <v>398</v>
      </c>
    </row>
    <row r="117" spans="1:18" ht="17.100000000000001" customHeight="1" x14ac:dyDescent="0.25">
      <c r="A117" s="51" t="s">
        <v>220</v>
      </c>
      <c r="B117" s="51" t="s">
        <v>114</v>
      </c>
      <c r="C117" s="80">
        <v>12464</v>
      </c>
      <c r="E117" s="51" t="s">
        <v>27</v>
      </c>
      <c r="F117" s="51" t="s">
        <v>21</v>
      </c>
      <c r="G117" s="51" t="s">
        <v>16</v>
      </c>
      <c r="J117" s="51" t="s">
        <v>18</v>
      </c>
      <c r="K117" s="51" t="s">
        <v>16</v>
      </c>
      <c r="Q1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17" s="51" t="s">
        <v>398</v>
      </c>
    </row>
    <row r="118" spans="1:18" ht="17.100000000000001" customHeight="1" x14ac:dyDescent="0.25">
      <c r="A118" s="51" t="s">
        <v>221</v>
      </c>
      <c r="B118" s="51" t="s">
        <v>114</v>
      </c>
      <c r="C118" s="80">
        <v>12464</v>
      </c>
      <c r="E118" s="51" t="s">
        <v>27</v>
      </c>
      <c r="F118" s="51" t="s">
        <v>21</v>
      </c>
      <c r="G118" s="51" t="s">
        <v>16</v>
      </c>
      <c r="J118" s="51" t="s">
        <v>18</v>
      </c>
      <c r="K118" s="51" t="s">
        <v>16</v>
      </c>
      <c r="Q1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18" s="51" t="s">
        <v>398</v>
      </c>
    </row>
    <row r="119" spans="1:18" ht="17.100000000000001" customHeight="1" x14ac:dyDescent="0.25">
      <c r="A119" s="51" t="s">
        <v>222</v>
      </c>
      <c r="B119" s="51" t="s">
        <v>114</v>
      </c>
      <c r="C119" s="80">
        <v>12464</v>
      </c>
      <c r="E119" s="51" t="s">
        <v>27</v>
      </c>
      <c r="F119" s="51" t="s">
        <v>21</v>
      </c>
      <c r="G119" s="51" t="s">
        <v>16</v>
      </c>
      <c r="J119" s="51" t="s">
        <v>18</v>
      </c>
      <c r="K119" s="51" t="s">
        <v>16</v>
      </c>
      <c r="Q1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19" s="51" t="s">
        <v>398</v>
      </c>
    </row>
    <row r="120" spans="1:18" ht="17.100000000000001" customHeight="1" x14ac:dyDescent="0.25">
      <c r="A120" s="51" t="s">
        <v>223</v>
      </c>
      <c r="B120" s="51" t="s">
        <v>114</v>
      </c>
      <c r="C120" s="80">
        <v>12464</v>
      </c>
      <c r="E120" s="51" t="s">
        <v>27</v>
      </c>
      <c r="F120" s="51" t="s">
        <v>21</v>
      </c>
      <c r="G120" s="51" t="s">
        <v>16</v>
      </c>
      <c r="J120" s="51" t="s">
        <v>18</v>
      </c>
      <c r="K120" s="51" t="s">
        <v>16</v>
      </c>
      <c r="Q1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20" s="51" t="s">
        <v>398</v>
      </c>
    </row>
    <row r="121" spans="1:18" ht="17.100000000000001" customHeight="1" x14ac:dyDescent="0.25">
      <c r="A121" s="51" t="s">
        <v>113</v>
      </c>
      <c r="B121" s="51" t="s">
        <v>114</v>
      </c>
      <c r="C121" s="80">
        <v>12464</v>
      </c>
      <c r="E121" s="51" t="s">
        <v>27</v>
      </c>
      <c r="F121" s="51" t="s">
        <v>21</v>
      </c>
      <c r="G121" s="51" t="s">
        <v>16</v>
      </c>
      <c r="J121" s="51" t="s">
        <v>18</v>
      </c>
      <c r="K121" s="51" t="s">
        <v>16</v>
      </c>
      <c r="Q1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21" s="51" t="s">
        <v>398</v>
      </c>
    </row>
    <row r="122" spans="1:18" ht="17.100000000000001" customHeight="1" x14ac:dyDescent="0.25">
      <c r="A122" s="51" t="s">
        <v>224</v>
      </c>
      <c r="B122" s="51" t="s">
        <v>114</v>
      </c>
      <c r="C122" s="80">
        <v>12464</v>
      </c>
      <c r="E122" s="51" t="s">
        <v>27</v>
      </c>
      <c r="F122" s="51" t="s">
        <v>21</v>
      </c>
      <c r="G122" s="51" t="s">
        <v>16</v>
      </c>
      <c r="J122" s="51" t="s">
        <v>18</v>
      </c>
      <c r="K122" s="51" t="s">
        <v>16</v>
      </c>
      <c r="Q1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22" s="51" t="s">
        <v>398</v>
      </c>
    </row>
    <row r="123" spans="1:18" ht="17.100000000000001" customHeight="1" x14ac:dyDescent="0.25">
      <c r="A123" s="51" t="s">
        <v>225</v>
      </c>
      <c r="B123" s="51" t="s">
        <v>114</v>
      </c>
      <c r="C123" s="80">
        <v>12464</v>
      </c>
      <c r="E123" s="51" t="s">
        <v>27</v>
      </c>
      <c r="F123" s="51" t="s">
        <v>21</v>
      </c>
      <c r="G123" s="51" t="s">
        <v>16</v>
      </c>
      <c r="J123" s="51" t="s">
        <v>18</v>
      </c>
      <c r="K123" s="51" t="s">
        <v>16</v>
      </c>
      <c r="Q1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23" s="51" t="s">
        <v>398</v>
      </c>
    </row>
    <row r="124" spans="1:18" ht="17.100000000000001" customHeight="1" x14ac:dyDescent="0.25">
      <c r="A124" s="51" t="s">
        <v>226</v>
      </c>
      <c r="B124" s="51" t="s">
        <v>114</v>
      </c>
      <c r="C124" s="80">
        <v>12464</v>
      </c>
      <c r="E124" s="51" t="s">
        <v>27</v>
      </c>
      <c r="F124" s="51" t="s">
        <v>21</v>
      </c>
      <c r="G124" s="51" t="s">
        <v>16</v>
      </c>
      <c r="J124" s="51" t="s">
        <v>18</v>
      </c>
      <c r="K124" s="51" t="s">
        <v>16</v>
      </c>
      <c r="Q1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24" s="51" t="s">
        <v>398</v>
      </c>
    </row>
    <row r="125" spans="1:18" ht="17.100000000000001" customHeight="1" x14ac:dyDescent="0.25">
      <c r="A125" s="51" t="s">
        <v>227</v>
      </c>
      <c r="B125" s="51" t="s">
        <v>114</v>
      </c>
      <c r="C125" s="80">
        <v>12464</v>
      </c>
      <c r="E125" s="51" t="s">
        <v>27</v>
      </c>
      <c r="F125" s="51" t="s">
        <v>21</v>
      </c>
      <c r="G125" s="51" t="s">
        <v>16</v>
      </c>
      <c r="J125" s="51" t="s">
        <v>18</v>
      </c>
      <c r="K125" s="51" t="s">
        <v>16</v>
      </c>
      <c r="Q1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25" s="51" t="s">
        <v>398</v>
      </c>
    </row>
    <row r="126" spans="1:18" ht="17.100000000000001" customHeight="1" x14ac:dyDescent="0.25">
      <c r="A126" s="51" t="s">
        <v>228</v>
      </c>
      <c r="B126" s="51" t="s">
        <v>114</v>
      </c>
      <c r="C126" s="80">
        <v>12464</v>
      </c>
      <c r="E126" s="51" t="s">
        <v>27</v>
      </c>
      <c r="F126" s="51" t="s">
        <v>21</v>
      </c>
      <c r="G126" s="51" t="s">
        <v>16</v>
      </c>
      <c r="J126" s="51" t="s">
        <v>18</v>
      </c>
      <c r="K126" s="51" t="s">
        <v>16</v>
      </c>
      <c r="Q1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26" s="51" t="s">
        <v>398</v>
      </c>
    </row>
    <row r="127" spans="1:18" ht="17.100000000000001" customHeight="1" x14ac:dyDescent="0.25">
      <c r="A127" s="51" t="s">
        <v>228</v>
      </c>
      <c r="B127" s="51" t="s">
        <v>114</v>
      </c>
      <c r="C127" s="80">
        <v>12464</v>
      </c>
      <c r="E127" s="51" t="s">
        <v>27</v>
      </c>
      <c r="F127" s="51" t="s">
        <v>21</v>
      </c>
      <c r="G127" s="51" t="s">
        <v>16</v>
      </c>
      <c r="J127" s="51" t="s">
        <v>18</v>
      </c>
      <c r="K127" s="51" t="s">
        <v>16</v>
      </c>
      <c r="Q1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27" s="51" t="s">
        <v>398</v>
      </c>
    </row>
    <row r="128" spans="1:18" ht="17.100000000000001" customHeight="1" x14ac:dyDescent="0.25">
      <c r="A128" s="51" t="s">
        <v>229</v>
      </c>
      <c r="B128" s="51" t="s">
        <v>114</v>
      </c>
      <c r="C128" s="80">
        <v>12464</v>
      </c>
      <c r="E128" s="51" t="s">
        <v>27</v>
      </c>
      <c r="F128" s="51" t="s">
        <v>21</v>
      </c>
      <c r="G128" s="51" t="s">
        <v>16</v>
      </c>
      <c r="J128" s="51" t="s">
        <v>18</v>
      </c>
      <c r="K128" s="51" t="s">
        <v>16</v>
      </c>
      <c r="Q1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28" s="51" t="s">
        <v>398</v>
      </c>
    </row>
    <row r="129" spans="1:18" ht="17.100000000000001" customHeight="1" x14ac:dyDescent="0.25">
      <c r="A129" s="51" t="s">
        <v>230</v>
      </c>
      <c r="B129" s="51" t="s">
        <v>114</v>
      </c>
      <c r="C129" s="80">
        <v>12464</v>
      </c>
      <c r="E129" s="51" t="s">
        <v>27</v>
      </c>
      <c r="F129" s="51" t="s">
        <v>21</v>
      </c>
      <c r="G129" s="51" t="s">
        <v>16</v>
      </c>
      <c r="J129" s="51" t="s">
        <v>18</v>
      </c>
      <c r="K129" s="51" t="s">
        <v>16</v>
      </c>
      <c r="Q1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29" s="51" t="s">
        <v>398</v>
      </c>
    </row>
    <row r="130" spans="1:18" ht="17.100000000000001" customHeight="1" x14ac:dyDescent="0.25">
      <c r="A130" s="51" t="s">
        <v>231</v>
      </c>
      <c r="B130" s="51" t="s">
        <v>114</v>
      </c>
      <c r="C130" s="80">
        <v>12464</v>
      </c>
      <c r="E130" s="51" t="s">
        <v>27</v>
      </c>
      <c r="F130" s="51" t="s">
        <v>21</v>
      </c>
      <c r="G130" s="51" t="s">
        <v>16</v>
      </c>
      <c r="J130" s="51" t="s">
        <v>18</v>
      </c>
      <c r="K130" s="51" t="s">
        <v>16</v>
      </c>
      <c r="Q1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30" s="51" t="s">
        <v>398</v>
      </c>
    </row>
    <row r="131" spans="1:18" ht="17.100000000000001" customHeight="1" x14ac:dyDescent="0.25">
      <c r="A131" s="51" t="s">
        <v>232</v>
      </c>
      <c r="B131" s="51" t="s">
        <v>114</v>
      </c>
      <c r="C131" s="80">
        <v>12464</v>
      </c>
      <c r="E131" s="51" t="s">
        <v>27</v>
      </c>
      <c r="F131" s="51" t="s">
        <v>21</v>
      </c>
      <c r="G131" s="51" t="s">
        <v>16</v>
      </c>
      <c r="J131" s="51" t="s">
        <v>18</v>
      </c>
      <c r="K131" s="51" t="s">
        <v>16</v>
      </c>
      <c r="Q1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31" s="51" t="s">
        <v>398</v>
      </c>
    </row>
    <row r="132" spans="1:18" ht="17.100000000000001" customHeight="1" x14ac:dyDescent="0.25">
      <c r="A132" s="51" t="s">
        <v>233</v>
      </c>
      <c r="B132" s="51" t="s">
        <v>114</v>
      </c>
      <c r="C132" s="80">
        <v>12464</v>
      </c>
      <c r="E132" s="51" t="s">
        <v>27</v>
      </c>
      <c r="F132" s="51" t="s">
        <v>21</v>
      </c>
      <c r="G132" s="51" t="s">
        <v>16</v>
      </c>
      <c r="J132" s="51" t="s">
        <v>18</v>
      </c>
      <c r="K132" s="51" t="s">
        <v>16</v>
      </c>
      <c r="Q1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32" s="51" t="s">
        <v>398</v>
      </c>
    </row>
    <row r="133" spans="1:18" ht="17.100000000000001" customHeight="1" x14ac:dyDescent="0.25">
      <c r="A133" s="51" t="s">
        <v>234</v>
      </c>
      <c r="B133" s="51" t="s">
        <v>114</v>
      </c>
      <c r="C133" s="80">
        <v>12464</v>
      </c>
      <c r="E133" s="51" t="s">
        <v>27</v>
      </c>
      <c r="F133" s="51" t="s">
        <v>21</v>
      </c>
      <c r="G133" s="51" t="s">
        <v>16</v>
      </c>
      <c r="J133" s="51" t="s">
        <v>18</v>
      </c>
      <c r="K133" s="51" t="s">
        <v>16</v>
      </c>
      <c r="Q1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33" s="51" t="s">
        <v>398</v>
      </c>
    </row>
    <row r="134" spans="1:18" ht="17.100000000000001" customHeight="1" x14ac:dyDescent="0.25">
      <c r="A134" s="51" t="s">
        <v>235</v>
      </c>
      <c r="B134" s="51" t="s">
        <v>114</v>
      </c>
      <c r="C134" s="80">
        <v>12464</v>
      </c>
      <c r="E134" s="51" t="s">
        <v>27</v>
      </c>
      <c r="F134" s="51" t="s">
        <v>21</v>
      </c>
      <c r="G134" s="51" t="s">
        <v>16</v>
      </c>
      <c r="J134" s="51" t="s">
        <v>18</v>
      </c>
      <c r="K134" s="51" t="s">
        <v>16</v>
      </c>
      <c r="Q1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34" s="51" t="s">
        <v>398</v>
      </c>
    </row>
    <row r="135" spans="1:18" ht="17.100000000000001" customHeight="1" x14ac:dyDescent="0.25">
      <c r="A135" s="51" t="s">
        <v>236</v>
      </c>
      <c r="B135" s="51" t="s">
        <v>114</v>
      </c>
      <c r="C135" s="80">
        <v>12464</v>
      </c>
      <c r="E135" s="51" t="s">
        <v>27</v>
      </c>
      <c r="F135" s="51" t="s">
        <v>21</v>
      </c>
      <c r="G135" s="51" t="s">
        <v>16</v>
      </c>
      <c r="J135" s="51" t="s">
        <v>18</v>
      </c>
      <c r="K135" s="51" t="s">
        <v>16</v>
      </c>
      <c r="Q1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35" s="51" t="s">
        <v>398</v>
      </c>
    </row>
    <row r="136" spans="1:18" ht="17.100000000000001" customHeight="1" x14ac:dyDescent="0.25">
      <c r="A136" s="51" t="s">
        <v>237</v>
      </c>
      <c r="B136" s="51" t="s">
        <v>114</v>
      </c>
      <c r="C136" s="80">
        <v>12464</v>
      </c>
      <c r="E136" s="51" t="s">
        <v>27</v>
      </c>
      <c r="F136" s="51" t="s">
        <v>21</v>
      </c>
      <c r="G136" s="51" t="s">
        <v>16</v>
      </c>
      <c r="J136" s="51" t="s">
        <v>18</v>
      </c>
      <c r="K136" s="51" t="s">
        <v>16</v>
      </c>
      <c r="Q1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36" s="51" t="s">
        <v>398</v>
      </c>
    </row>
    <row r="137" spans="1:18" ht="17.100000000000001" customHeight="1" x14ac:dyDescent="0.25">
      <c r="A137" s="51" t="s">
        <v>238</v>
      </c>
      <c r="B137" s="51" t="s">
        <v>114</v>
      </c>
      <c r="C137" s="80">
        <v>12464</v>
      </c>
      <c r="E137" s="51" t="s">
        <v>27</v>
      </c>
      <c r="F137" s="51" t="s">
        <v>21</v>
      </c>
      <c r="G137" s="51" t="s">
        <v>16</v>
      </c>
      <c r="J137" s="51" t="s">
        <v>18</v>
      </c>
      <c r="K137" s="51" t="s">
        <v>16</v>
      </c>
      <c r="Q1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37" s="51" t="s">
        <v>398</v>
      </c>
    </row>
    <row r="138" spans="1:18" ht="17.100000000000001" customHeight="1" x14ac:dyDescent="0.25">
      <c r="A138" s="51" t="s">
        <v>238</v>
      </c>
      <c r="B138" s="51" t="s">
        <v>114</v>
      </c>
      <c r="C138" s="80">
        <v>12464</v>
      </c>
      <c r="E138" s="51" t="s">
        <v>27</v>
      </c>
      <c r="F138" s="51" t="s">
        <v>21</v>
      </c>
      <c r="G138" s="51" t="s">
        <v>16</v>
      </c>
      <c r="J138" s="51" t="s">
        <v>18</v>
      </c>
      <c r="K138" s="51" t="s">
        <v>16</v>
      </c>
      <c r="Q1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38" s="51" t="s">
        <v>398</v>
      </c>
    </row>
    <row r="139" spans="1:18" ht="17.100000000000001" customHeight="1" x14ac:dyDescent="0.25">
      <c r="A139" s="51" t="s">
        <v>239</v>
      </c>
      <c r="B139" s="51" t="s">
        <v>114</v>
      </c>
      <c r="C139" s="80">
        <v>12464</v>
      </c>
      <c r="E139" s="51" t="s">
        <v>27</v>
      </c>
      <c r="F139" s="51" t="s">
        <v>21</v>
      </c>
      <c r="G139" s="51" t="s">
        <v>16</v>
      </c>
      <c r="J139" s="51" t="s">
        <v>18</v>
      </c>
      <c r="K139" s="51" t="s">
        <v>16</v>
      </c>
      <c r="Q1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39" s="51" t="s">
        <v>398</v>
      </c>
    </row>
    <row r="140" spans="1:18" ht="17.100000000000001" customHeight="1" x14ac:dyDescent="0.25">
      <c r="A140" s="51" t="s">
        <v>240</v>
      </c>
      <c r="B140" s="51" t="s">
        <v>114</v>
      </c>
      <c r="C140" s="80">
        <v>12464</v>
      </c>
      <c r="E140" s="51" t="s">
        <v>27</v>
      </c>
      <c r="F140" s="51" t="s">
        <v>21</v>
      </c>
      <c r="G140" s="51" t="s">
        <v>16</v>
      </c>
      <c r="J140" s="51" t="s">
        <v>18</v>
      </c>
      <c r="K140" s="51" t="s">
        <v>16</v>
      </c>
      <c r="Q1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40" s="51" t="s">
        <v>398</v>
      </c>
    </row>
    <row r="141" spans="1:18" ht="17.100000000000001" customHeight="1" x14ac:dyDescent="0.25">
      <c r="A141" s="51" t="s">
        <v>241</v>
      </c>
      <c r="B141" s="51" t="s">
        <v>114</v>
      </c>
      <c r="C141" s="80">
        <v>12464</v>
      </c>
      <c r="E141" s="51" t="s">
        <v>27</v>
      </c>
      <c r="F141" s="51" t="s">
        <v>21</v>
      </c>
      <c r="G141" s="51" t="s">
        <v>16</v>
      </c>
      <c r="J141" s="51" t="s">
        <v>18</v>
      </c>
      <c r="K141" s="51" t="s">
        <v>16</v>
      </c>
      <c r="Q1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41" s="51" t="s">
        <v>398</v>
      </c>
    </row>
    <row r="142" spans="1:18" ht="17.100000000000001" customHeight="1" x14ac:dyDescent="0.25">
      <c r="A142" s="51" t="s">
        <v>242</v>
      </c>
      <c r="B142" s="51" t="s">
        <v>114</v>
      </c>
      <c r="C142" s="80">
        <v>12464</v>
      </c>
      <c r="E142" s="51" t="s">
        <v>27</v>
      </c>
      <c r="F142" s="51" t="s">
        <v>21</v>
      </c>
      <c r="G142" s="51" t="s">
        <v>16</v>
      </c>
      <c r="J142" s="51" t="s">
        <v>18</v>
      </c>
      <c r="K142" s="51" t="s">
        <v>16</v>
      </c>
      <c r="Q1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42" s="51" t="s">
        <v>398</v>
      </c>
    </row>
    <row r="143" spans="1:18" ht="17.100000000000001" customHeight="1" x14ac:dyDescent="0.25">
      <c r="A143" s="51" t="s">
        <v>243</v>
      </c>
      <c r="B143" s="51" t="s">
        <v>114</v>
      </c>
      <c r="C143" s="80">
        <v>12464</v>
      </c>
      <c r="E143" s="51" t="s">
        <v>27</v>
      </c>
      <c r="F143" s="51" t="s">
        <v>21</v>
      </c>
      <c r="G143" s="51" t="s">
        <v>16</v>
      </c>
      <c r="J143" s="51" t="s">
        <v>18</v>
      </c>
      <c r="K143" s="51" t="s">
        <v>16</v>
      </c>
      <c r="Q1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43" s="51" t="s">
        <v>398</v>
      </c>
    </row>
    <row r="144" spans="1:18" ht="17.100000000000001" customHeight="1" x14ac:dyDescent="0.25">
      <c r="A144" s="51" t="s">
        <v>244</v>
      </c>
      <c r="B144" s="51" t="s">
        <v>114</v>
      </c>
      <c r="C144" s="80">
        <v>12464</v>
      </c>
      <c r="E144" s="51" t="s">
        <v>27</v>
      </c>
      <c r="F144" s="51" t="s">
        <v>21</v>
      </c>
      <c r="G144" s="51" t="s">
        <v>16</v>
      </c>
      <c r="J144" s="51" t="s">
        <v>18</v>
      </c>
      <c r="K144" s="51" t="s">
        <v>16</v>
      </c>
      <c r="Q1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44" s="51" t="s">
        <v>398</v>
      </c>
    </row>
    <row r="145" spans="1:18" ht="17.100000000000001" customHeight="1" x14ac:dyDescent="0.25">
      <c r="A145" s="51" t="s">
        <v>245</v>
      </c>
      <c r="B145" s="51" t="s">
        <v>114</v>
      </c>
      <c r="C145" s="80">
        <v>12464</v>
      </c>
      <c r="E145" s="51" t="s">
        <v>27</v>
      </c>
      <c r="F145" s="51" t="s">
        <v>21</v>
      </c>
      <c r="G145" s="51" t="s">
        <v>16</v>
      </c>
      <c r="J145" s="51" t="s">
        <v>18</v>
      </c>
      <c r="K145" s="51" t="s">
        <v>16</v>
      </c>
      <c r="Q1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45" s="51" t="s">
        <v>398</v>
      </c>
    </row>
    <row r="146" spans="1:18" ht="17.100000000000001" customHeight="1" x14ac:dyDescent="0.25">
      <c r="A146" s="51" t="s">
        <v>246</v>
      </c>
      <c r="B146" s="51" t="s">
        <v>114</v>
      </c>
      <c r="C146" s="80">
        <v>12464</v>
      </c>
      <c r="E146" s="51" t="s">
        <v>27</v>
      </c>
      <c r="F146" s="51" t="s">
        <v>21</v>
      </c>
      <c r="G146" s="51" t="s">
        <v>16</v>
      </c>
      <c r="J146" s="51" t="s">
        <v>18</v>
      </c>
      <c r="K146" s="51" t="s">
        <v>16</v>
      </c>
      <c r="Q1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46" s="51" t="s">
        <v>398</v>
      </c>
    </row>
    <row r="147" spans="1:18" ht="17.100000000000001" customHeight="1" x14ac:dyDescent="0.25">
      <c r="A147" s="51" t="s">
        <v>247</v>
      </c>
      <c r="B147" s="51" t="s">
        <v>114</v>
      </c>
      <c r="C147" s="80">
        <v>12464</v>
      </c>
      <c r="E147" s="51" t="s">
        <v>27</v>
      </c>
      <c r="F147" s="51" t="s">
        <v>21</v>
      </c>
      <c r="G147" s="51" t="s">
        <v>16</v>
      </c>
      <c r="J147" s="51" t="s">
        <v>18</v>
      </c>
      <c r="K147" s="51" t="s">
        <v>16</v>
      </c>
      <c r="Q1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47" s="51" t="s">
        <v>398</v>
      </c>
    </row>
    <row r="148" spans="1:18" ht="17.100000000000001" customHeight="1" x14ac:dyDescent="0.25">
      <c r="A148" s="51" t="s">
        <v>248</v>
      </c>
      <c r="B148" s="51" t="s">
        <v>114</v>
      </c>
      <c r="C148" s="80">
        <v>12464</v>
      </c>
      <c r="E148" s="51" t="s">
        <v>27</v>
      </c>
      <c r="F148" s="51" t="s">
        <v>21</v>
      </c>
      <c r="G148" s="51" t="s">
        <v>16</v>
      </c>
      <c r="J148" s="51" t="s">
        <v>18</v>
      </c>
      <c r="K148" s="51" t="s">
        <v>16</v>
      </c>
      <c r="Q1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48" s="51" t="s">
        <v>398</v>
      </c>
    </row>
    <row r="149" spans="1:18" ht="17.100000000000001" customHeight="1" x14ac:dyDescent="0.25">
      <c r="A149" s="51" t="s">
        <v>249</v>
      </c>
      <c r="B149" s="51" t="s">
        <v>114</v>
      </c>
      <c r="C149" s="80">
        <v>12464</v>
      </c>
      <c r="E149" s="51" t="s">
        <v>27</v>
      </c>
      <c r="F149" s="51" t="s">
        <v>21</v>
      </c>
      <c r="G149" s="51" t="s">
        <v>16</v>
      </c>
      <c r="J149" s="51" t="s">
        <v>18</v>
      </c>
      <c r="K149" s="51" t="s">
        <v>16</v>
      </c>
      <c r="Q1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49" s="51" t="s">
        <v>398</v>
      </c>
    </row>
    <row r="150" spans="1:18" ht="17.100000000000001" customHeight="1" x14ac:dyDescent="0.25">
      <c r="A150" s="51" t="s">
        <v>250</v>
      </c>
      <c r="B150" s="51" t="s">
        <v>114</v>
      </c>
      <c r="C150" s="80">
        <v>12464</v>
      </c>
      <c r="E150" s="51" t="s">
        <v>27</v>
      </c>
      <c r="F150" s="51" t="s">
        <v>21</v>
      </c>
      <c r="G150" s="51" t="s">
        <v>16</v>
      </c>
      <c r="J150" s="51" t="s">
        <v>18</v>
      </c>
      <c r="K150" s="51" t="s">
        <v>16</v>
      </c>
      <c r="Q1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50" s="51" t="s">
        <v>398</v>
      </c>
    </row>
    <row r="151" spans="1:18" ht="17.100000000000001" customHeight="1" x14ac:dyDescent="0.25">
      <c r="A151" s="51" t="s">
        <v>251</v>
      </c>
      <c r="B151" s="51" t="s">
        <v>114</v>
      </c>
      <c r="C151" s="80">
        <v>12464</v>
      </c>
      <c r="E151" s="51" t="s">
        <v>27</v>
      </c>
      <c r="F151" s="51" t="s">
        <v>21</v>
      </c>
      <c r="G151" s="51" t="s">
        <v>16</v>
      </c>
      <c r="J151" s="51" t="s">
        <v>18</v>
      </c>
      <c r="K151" s="51" t="s">
        <v>16</v>
      </c>
      <c r="Q1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51" s="51" t="s">
        <v>398</v>
      </c>
    </row>
    <row r="152" spans="1:18" ht="17.100000000000001" customHeight="1" x14ac:dyDescent="0.25">
      <c r="A152" s="51" t="s">
        <v>252</v>
      </c>
      <c r="B152" s="51" t="s">
        <v>114</v>
      </c>
      <c r="C152" s="80">
        <v>12464</v>
      </c>
      <c r="E152" s="51" t="s">
        <v>27</v>
      </c>
      <c r="F152" s="51" t="s">
        <v>21</v>
      </c>
      <c r="G152" s="51" t="s">
        <v>16</v>
      </c>
      <c r="J152" s="51" t="s">
        <v>18</v>
      </c>
      <c r="K152" s="51" t="s">
        <v>16</v>
      </c>
      <c r="Q1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52" s="51" t="s">
        <v>398</v>
      </c>
    </row>
    <row r="153" spans="1:18" ht="17.100000000000001" customHeight="1" x14ac:dyDescent="0.25">
      <c r="A153" s="51" t="s">
        <v>253</v>
      </c>
      <c r="B153" s="51" t="s">
        <v>114</v>
      </c>
      <c r="C153" s="80">
        <v>12464</v>
      </c>
      <c r="E153" s="51" t="s">
        <v>27</v>
      </c>
      <c r="F153" s="51" t="s">
        <v>21</v>
      </c>
      <c r="G153" s="51" t="s">
        <v>16</v>
      </c>
      <c r="J153" s="51" t="s">
        <v>18</v>
      </c>
      <c r="K153" s="51" t="s">
        <v>16</v>
      </c>
      <c r="Q1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53" s="51" t="s">
        <v>398</v>
      </c>
    </row>
    <row r="154" spans="1:18" ht="17.100000000000001" customHeight="1" x14ac:dyDescent="0.25">
      <c r="A154" s="51" t="s">
        <v>254</v>
      </c>
      <c r="B154" s="51" t="s">
        <v>114</v>
      </c>
      <c r="C154" s="80">
        <v>12464</v>
      </c>
      <c r="E154" s="51" t="s">
        <v>27</v>
      </c>
      <c r="F154" s="51" t="s">
        <v>21</v>
      </c>
      <c r="G154" s="51" t="s">
        <v>16</v>
      </c>
      <c r="J154" s="51" t="s">
        <v>18</v>
      </c>
      <c r="K154" s="51" t="s">
        <v>16</v>
      </c>
      <c r="Q1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54" s="51" t="s">
        <v>398</v>
      </c>
    </row>
    <row r="155" spans="1:18" ht="17.100000000000001" customHeight="1" x14ac:dyDescent="0.25">
      <c r="A155" s="51" t="s">
        <v>254</v>
      </c>
      <c r="B155" s="51" t="s">
        <v>114</v>
      </c>
      <c r="C155" s="80">
        <v>12464</v>
      </c>
      <c r="E155" s="51" t="s">
        <v>27</v>
      </c>
      <c r="F155" s="51" t="s">
        <v>21</v>
      </c>
      <c r="G155" s="51" t="s">
        <v>16</v>
      </c>
      <c r="J155" s="51" t="s">
        <v>18</v>
      </c>
      <c r="K155" s="51" t="s">
        <v>16</v>
      </c>
      <c r="Q1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55" s="51" t="s">
        <v>398</v>
      </c>
    </row>
    <row r="156" spans="1:18" ht="17.100000000000001" customHeight="1" x14ac:dyDescent="0.25">
      <c r="A156" s="51" t="s">
        <v>255</v>
      </c>
      <c r="B156" s="51" t="s">
        <v>114</v>
      </c>
      <c r="C156" s="80">
        <v>12464</v>
      </c>
      <c r="E156" s="51" t="s">
        <v>27</v>
      </c>
      <c r="F156" s="51" t="s">
        <v>21</v>
      </c>
      <c r="G156" s="51" t="s">
        <v>16</v>
      </c>
      <c r="J156" s="51" t="s">
        <v>18</v>
      </c>
      <c r="K156" s="51" t="s">
        <v>16</v>
      </c>
      <c r="Q1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56" s="51" t="s">
        <v>398</v>
      </c>
    </row>
    <row r="157" spans="1:18" ht="17.100000000000001" customHeight="1" x14ac:dyDescent="0.25">
      <c r="A157" s="51" t="s">
        <v>256</v>
      </c>
      <c r="B157" s="51" t="s">
        <v>114</v>
      </c>
      <c r="C157" s="80">
        <v>12464</v>
      </c>
      <c r="E157" s="51" t="s">
        <v>27</v>
      </c>
      <c r="F157" s="51" t="s">
        <v>21</v>
      </c>
      <c r="G157" s="51" t="s">
        <v>16</v>
      </c>
      <c r="J157" s="51" t="s">
        <v>18</v>
      </c>
      <c r="K157" s="51" t="s">
        <v>16</v>
      </c>
      <c r="Q1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57" s="51" t="s">
        <v>398</v>
      </c>
    </row>
    <row r="158" spans="1:18" ht="17.100000000000001" customHeight="1" x14ac:dyDescent="0.25">
      <c r="A158" s="51" t="s">
        <v>257</v>
      </c>
      <c r="B158" s="51" t="s">
        <v>114</v>
      </c>
      <c r="C158" s="80">
        <v>12464</v>
      </c>
      <c r="E158" s="51" t="s">
        <v>27</v>
      </c>
      <c r="F158" s="51" t="s">
        <v>21</v>
      </c>
      <c r="G158" s="51" t="s">
        <v>16</v>
      </c>
      <c r="J158" s="51" t="s">
        <v>18</v>
      </c>
      <c r="K158" s="51" t="s">
        <v>16</v>
      </c>
      <c r="Q1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58" s="51" t="s">
        <v>398</v>
      </c>
    </row>
    <row r="159" spans="1:18" ht="17.100000000000001" customHeight="1" x14ac:dyDescent="0.25">
      <c r="A159" s="51" t="s">
        <v>258</v>
      </c>
      <c r="B159" s="51" t="s">
        <v>114</v>
      </c>
      <c r="C159" s="80">
        <v>12464</v>
      </c>
      <c r="E159" s="51" t="s">
        <v>27</v>
      </c>
      <c r="F159" s="51" t="s">
        <v>21</v>
      </c>
      <c r="G159" s="51" t="s">
        <v>16</v>
      </c>
      <c r="J159" s="51" t="s">
        <v>18</v>
      </c>
      <c r="K159" s="51" t="s">
        <v>16</v>
      </c>
      <c r="Q1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59" s="51" t="s">
        <v>398</v>
      </c>
    </row>
    <row r="160" spans="1:18" ht="17.100000000000001" customHeight="1" x14ac:dyDescent="0.25">
      <c r="A160" s="51" t="s">
        <v>259</v>
      </c>
      <c r="B160" s="51" t="s">
        <v>114</v>
      </c>
      <c r="C160" s="80">
        <v>12464</v>
      </c>
      <c r="E160" s="51" t="s">
        <v>27</v>
      </c>
      <c r="F160" s="51" t="s">
        <v>21</v>
      </c>
      <c r="G160" s="51" t="s">
        <v>16</v>
      </c>
      <c r="J160" s="51" t="s">
        <v>18</v>
      </c>
      <c r="K160" s="51" t="s">
        <v>16</v>
      </c>
      <c r="Q1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60" s="51" t="s">
        <v>398</v>
      </c>
    </row>
    <row r="161" spans="1:18" ht="17.100000000000001" customHeight="1" x14ac:dyDescent="0.25">
      <c r="A161" s="51" t="s">
        <v>260</v>
      </c>
      <c r="B161" s="51" t="s">
        <v>114</v>
      </c>
      <c r="C161" s="80">
        <v>12464</v>
      </c>
      <c r="E161" s="51" t="s">
        <v>27</v>
      </c>
      <c r="F161" s="51" t="s">
        <v>21</v>
      </c>
      <c r="G161" s="51" t="s">
        <v>16</v>
      </c>
      <c r="J161" s="51" t="s">
        <v>18</v>
      </c>
      <c r="K161" s="51" t="s">
        <v>16</v>
      </c>
      <c r="Q1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61" s="51" t="s">
        <v>398</v>
      </c>
    </row>
    <row r="162" spans="1:18" ht="17.100000000000001" customHeight="1" x14ac:dyDescent="0.25">
      <c r="A162" s="51" t="s">
        <v>261</v>
      </c>
      <c r="B162" s="51" t="s">
        <v>114</v>
      </c>
      <c r="C162" s="80">
        <v>12464</v>
      </c>
      <c r="E162" s="51" t="s">
        <v>27</v>
      </c>
      <c r="F162" s="51" t="s">
        <v>21</v>
      </c>
      <c r="G162" s="51" t="s">
        <v>16</v>
      </c>
      <c r="J162" s="51" t="s">
        <v>18</v>
      </c>
      <c r="K162" s="51" t="s">
        <v>16</v>
      </c>
      <c r="Q1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62" s="51" t="s">
        <v>398</v>
      </c>
    </row>
    <row r="163" spans="1:18" ht="17.100000000000001" customHeight="1" x14ac:dyDescent="0.25">
      <c r="A163" s="51" t="s">
        <v>262</v>
      </c>
      <c r="B163" s="51" t="s">
        <v>114</v>
      </c>
      <c r="C163" s="80">
        <v>12464</v>
      </c>
      <c r="E163" s="51" t="s">
        <v>27</v>
      </c>
      <c r="F163" s="51" t="s">
        <v>21</v>
      </c>
      <c r="G163" s="51" t="s">
        <v>16</v>
      </c>
      <c r="J163" s="51" t="s">
        <v>18</v>
      </c>
      <c r="K163" s="51" t="s">
        <v>16</v>
      </c>
      <c r="Q1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63" s="51" t="s">
        <v>398</v>
      </c>
    </row>
    <row r="164" spans="1:18" ht="17.100000000000001" customHeight="1" x14ac:dyDescent="0.25">
      <c r="A164" s="51" t="s">
        <v>263</v>
      </c>
      <c r="B164" s="51" t="s">
        <v>114</v>
      </c>
      <c r="C164" s="80">
        <v>12464</v>
      </c>
      <c r="E164" s="51" t="s">
        <v>27</v>
      </c>
      <c r="F164" s="51" t="s">
        <v>21</v>
      </c>
      <c r="G164" s="51" t="s">
        <v>16</v>
      </c>
      <c r="J164" s="51" t="s">
        <v>18</v>
      </c>
      <c r="K164" s="51" t="s">
        <v>16</v>
      </c>
      <c r="Q1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64" s="51" t="s">
        <v>398</v>
      </c>
    </row>
    <row r="165" spans="1:18" ht="17.100000000000001" customHeight="1" x14ac:dyDescent="0.25">
      <c r="A165" s="51" t="s">
        <v>264</v>
      </c>
      <c r="B165" s="51" t="s">
        <v>114</v>
      </c>
      <c r="C165" s="80">
        <v>12464</v>
      </c>
      <c r="E165" s="51" t="s">
        <v>27</v>
      </c>
      <c r="F165" s="51" t="s">
        <v>21</v>
      </c>
      <c r="G165" s="51" t="s">
        <v>16</v>
      </c>
      <c r="J165" s="51" t="s">
        <v>18</v>
      </c>
      <c r="K165" s="51" t="s">
        <v>16</v>
      </c>
      <c r="Q1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65" s="51" t="s">
        <v>398</v>
      </c>
    </row>
    <row r="166" spans="1:18" ht="17.100000000000001" customHeight="1" x14ac:dyDescent="0.25">
      <c r="A166" s="51" t="s">
        <v>265</v>
      </c>
      <c r="B166" s="51" t="s">
        <v>114</v>
      </c>
      <c r="C166" s="80">
        <v>12464</v>
      </c>
      <c r="E166" s="51" t="s">
        <v>27</v>
      </c>
      <c r="F166" s="51" t="s">
        <v>21</v>
      </c>
      <c r="G166" s="51" t="s">
        <v>16</v>
      </c>
      <c r="J166" s="51" t="s">
        <v>18</v>
      </c>
      <c r="K166" s="51" t="s">
        <v>16</v>
      </c>
      <c r="Q1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66" s="51" t="s">
        <v>398</v>
      </c>
    </row>
    <row r="167" spans="1:18" ht="17.100000000000001" customHeight="1" x14ac:dyDescent="0.25">
      <c r="A167" s="51" t="s">
        <v>266</v>
      </c>
      <c r="B167" s="51" t="s">
        <v>114</v>
      </c>
      <c r="C167" s="80">
        <v>12465</v>
      </c>
      <c r="E167" s="51" t="s">
        <v>27</v>
      </c>
      <c r="F167" s="51" t="s">
        <v>21</v>
      </c>
      <c r="G167" s="51" t="s">
        <v>16</v>
      </c>
      <c r="J167" s="51" t="s">
        <v>18</v>
      </c>
      <c r="K167" s="51" t="s">
        <v>16</v>
      </c>
      <c r="Q1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67" s="51" t="s">
        <v>398</v>
      </c>
    </row>
    <row r="168" spans="1:18" ht="17.100000000000001" customHeight="1" x14ac:dyDescent="0.25">
      <c r="A168" s="51" t="s">
        <v>267</v>
      </c>
      <c r="B168" s="51" t="s">
        <v>114</v>
      </c>
      <c r="C168" s="80">
        <v>12466</v>
      </c>
      <c r="E168" s="51" t="s">
        <v>27</v>
      </c>
      <c r="F168" s="51" t="s">
        <v>21</v>
      </c>
      <c r="G168" s="51" t="s">
        <v>16</v>
      </c>
      <c r="J168" s="51" t="s">
        <v>18</v>
      </c>
      <c r="K168" s="51" t="s">
        <v>16</v>
      </c>
      <c r="Q1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68" s="51" t="s">
        <v>398</v>
      </c>
    </row>
    <row r="169" spans="1:18" ht="17.100000000000001" customHeight="1" x14ac:dyDescent="0.25">
      <c r="A169" s="51" t="s">
        <v>268</v>
      </c>
      <c r="B169" s="51" t="s">
        <v>114</v>
      </c>
      <c r="C169" s="80">
        <v>12467</v>
      </c>
      <c r="E169" s="51" t="s">
        <v>27</v>
      </c>
      <c r="F169" s="51" t="s">
        <v>21</v>
      </c>
      <c r="G169" s="51" t="s">
        <v>16</v>
      </c>
      <c r="J169" s="51" t="s">
        <v>18</v>
      </c>
      <c r="K169" s="51" t="s">
        <v>16</v>
      </c>
      <c r="Q1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69" s="51" t="s">
        <v>398</v>
      </c>
    </row>
    <row r="170" spans="1:18" ht="17.100000000000001" customHeight="1" x14ac:dyDescent="0.25">
      <c r="A170" s="51" t="s">
        <v>269</v>
      </c>
      <c r="B170" s="51" t="s">
        <v>114</v>
      </c>
      <c r="C170" s="80">
        <v>12468</v>
      </c>
      <c r="E170" s="51" t="s">
        <v>27</v>
      </c>
      <c r="F170" s="51" t="s">
        <v>21</v>
      </c>
      <c r="G170" s="51" t="s">
        <v>16</v>
      </c>
      <c r="J170" s="51" t="s">
        <v>18</v>
      </c>
      <c r="K170" s="51" t="s">
        <v>16</v>
      </c>
      <c r="Q1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70" s="51" t="s">
        <v>398</v>
      </c>
    </row>
    <row r="171" spans="1:18" ht="17.100000000000001" customHeight="1" x14ac:dyDescent="0.25">
      <c r="A171" s="51" t="s">
        <v>270</v>
      </c>
      <c r="B171" s="51" t="s">
        <v>114</v>
      </c>
      <c r="C171" s="80">
        <v>12469</v>
      </c>
      <c r="E171" s="51" t="s">
        <v>27</v>
      </c>
      <c r="F171" s="51" t="s">
        <v>21</v>
      </c>
      <c r="G171" s="51" t="s">
        <v>16</v>
      </c>
      <c r="J171" s="51" t="s">
        <v>18</v>
      </c>
      <c r="K171" s="51" t="s">
        <v>16</v>
      </c>
      <c r="Q1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71" s="51" t="s">
        <v>398</v>
      </c>
    </row>
    <row r="172" spans="1:18" ht="17.100000000000001" customHeight="1" x14ac:dyDescent="0.25">
      <c r="A172" s="51" t="s">
        <v>271</v>
      </c>
      <c r="B172" s="51" t="s">
        <v>114</v>
      </c>
      <c r="C172" s="80">
        <v>12470</v>
      </c>
      <c r="E172" s="51" t="s">
        <v>27</v>
      </c>
      <c r="F172" s="51" t="s">
        <v>21</v>
      </c>
      <c r="G172" s="51" t="s">
        <v>16</v>
      </c>
      <c r="J172" s="51" t="s">
        <v>18</v>
      </c>
      <c r="K172" s="51" t="s">
        <v>16</v>
      </c>
      <c r="Q1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72" s="51" t="s">
        <v>398</v>
      </c>
    </row>
    <row r="173" spans="1:18" ht="17.100000000000001" customHeight="1" x14ac:dyDescent="0.25">
      <c r="A173" s="51" t="s">
        <v>272</v>
      </c>
      <c r="B173" s="51" t="s">
        <v>114</v>
      </c>
      <c r="C173" s="80">
        <v>12471</v>
      </c>
      <c r="E173" s="51" t="s">
        <v>27</v>
      </c>
      <c r="F173" s="51" t="s">
        <v>21</v>
      </c>
      <c r="G173" s="51" t="s">
        <v>16</v>
      </c>
      <c r="J173" s="51" t="s">
        <v>18</v>
      </c>
      <c r="K173" s="51" t="s">
        <v>16</v>
      </c>
      <c r="Q1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73" s="51" t="s">
        <v>398</v>
      </c>
    </row>
    <row r="174" spans="1:18" ht="17.100000000000001" customHeight="1" x14ac:dyDescent="0.25">
      <c r="A174" s="51" t="s">
        <v>273</v>
      </c>
      <c r="B174" s="51" t="s">
        <v>114</v>
      </c>
      <c r="C174" s="80">
        <v>12472</v>
      </c>
      <c r="E174" s="51" t="s">
        <v>27</v>
      </c>
      <c r="F174" s="51" t="s">
        <v>21</v>
      </c>
      <c r="G174" s="51" t="s">
        <v>16</v>
      </c>
      <c r="J174" s="51" t="s">
        <v>18</v>
      </c>
      <c r="K174" s="51" t="s">
        <v>16</v>
      </c>
      <c r="Q1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74" s="51" t="s">
        <v>398</v>
      </c>
    </row>
    <row r="175" spans="1:18" ht="17.100000000000001" customHeight="1" x14ac:dyDescent="0.25">
      <c r="A175" s="51" t="s">
        <v>274</v>
      </c>
      <c r="B175" s="51" t="s">
        <v>114</v>
      </c>
      <c r="C175" s="80">
        <v>12473</v>
      </c>
      <c r="E175" s="51" t="s">
        <v>27</v>
      </c>
      <c r="F175" s="51" t="s">
        <v>21</v>
      </c>
      <c r="G175" s="51" t="s">
        <v>16</v>
      </c>
      <c r="J175" s="51" t="s">
        <v>18</v>
      </c>
      <c r="K175" s="51" t="s">
        <v>16</v>
      </c>
      <c r="Q1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75" s="51" t="s">
        <v>398</v>
      </c>
    </row>
    <row r="176" spans="1:18" ht="17.100000000000001" customHeight="1" x14ac:dyDescent="0.25">
      <c r="A176" s="51" t="s">
        <v>275</v>
      </c>
      <c r="B176" s="51" t="s">
        <v>114</v>
      </c>
      <c r="C176" s="80">
        <v>12474</v>
      </c>
      <c r="E176" s="51" t="s">
        <v>27</v>
      </c>
      <c r="F176" s="51" t="s">
        <v>21</v>
      </c>
      <c r="G176" s="51" t="s">
        <v>16</v>
      </c>
      <c r="J176" s="51" t="s">
        <v>18</v>
      </c>
      <c r="K176" s="51" t="s">
        <v>16</v>
      </c>
      <c r="Q1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76" s="51" t="s">
        <v>398</v>
      </c>
    </row>
    <row r="177" spans="1:18" ht="17.100000000000001" customHeight="1" x14ac:dyDescent="0.25">
      <c r="A177" s="51" t="s">
        <v>276</v>
      </c>
      <c r="B177" s="51" t="s">
        <v>114</v>
      </c>
      <c r="C177" s="80">
        <v>12475</v>
      </c>
      <c r="E177" s="51" t="s">
        <v>27</v>
      </c>
      <c r="F177" s="51" t="s">
        <v>21</v>
      </c>
      <c r="G177" s="51" t="s">
        <v>16</v>
      </c>
      <c r="J177" s="51" t="s">
        <v>18</v>
      </c>
      <c r="K177" s="51" t="s">
        <v>16</v>
      </c>
      <c r="Q1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77" s="51" t="s">
        <v>398</v>
      </c>
    </row>
    <row r="178" spans="1:18" ht="17.100000000000001" customHeight="1" x14ac:dyDescent="0.25">
      <c r="A178" s="51" t="s">
        <v>277</v>
      </c>
      <c r="B178" s="51" t="s">
        <v>114</v>
      </c>
      <c r="C178" s="80">
        <v>12476</v>
      </c>
      <c r="E178" s="51" t="s">
        <v>27</v>
      </c>
      <c r="F178" s="51" t="s">
        <v>21</v>
      </c>
      <c r="G178" s="51" t="s">
        <v>16</v>
      </c>
      <c r="J178" s="51" t="s">
        <v>18</v>
      </c>
      <c r="K178" s="51" t="s">
        <v>16</v>
      </c>
      <c r="Q1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78" s="51" t="s">
        <v>398</v>
      </c>
    </row>
    <row r="179" spans="1:18" ht="17.100000000000001" customHeight="1" x14ac:dyDescent="0.25">
      <c r="A179" s="51" t="s">
        <v>278</v>
      </c>
      <c r="B179" s="51" t="s">
        <v>114</v>
      </c>
      <c r="C179" s="80">
        <v>12477</v>
      </c>
      <c r="E179" s="51" t="s">
        <v>27</v>
      </c>
      <c r="F179" s="51" t="s">
        <v>21</v>
      </c>
      <c r="G179" s="51" t="s">
        <v>16</v>
      </c>
      <c r="J179" s="51" t="s">
        <v>18</v>
      </c>
      <c r="K179" s="51" t="s">
        <v>16</v>
      </c>
      <c r="Q1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79" s="51" t="s">
        <v>398</v>
      </c>
    </row>
    <row r="180" spans="1:18" ht="17.100000000000001" customHeight="1" x14ac:dyDescent="0.25">
      <c r="A180" s="51" t="s">
        <v>279</v>
      </c>
      <c r="B180" s="51" t="s">
        <v>114</v>
      </c>
      <c r="C180" s="80">
        <v>12478</v>
      </c>
      <c r="E180" s="51" t="s">
        <v>27</v>
      </c>
      <c r="F180" s="51" t="s">
        <v>21</v>
      </c>
      <c r="G180" s="51" t="s">
        <v>16</v>
      </c>
      <c r="J180" s="51" t="s">
        <v>18</v>
      </c>
      <c r="K180" s="51" t="s">
        <v>16</v>
      </c>
      <c r="Q1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80" s="51" t="s">
        <v>398</v>
      </c>
    </row>
    <row r="181" spans="1:18" ht="17.100000000000001" customHeight="1" x14ac:dyDescent="0.25">
      <c r="A181" s="51" t="s">
        <v>280</v>
      </c>
      <c r="B181" s="51" t="s">
        <v>114</v>
      </c>
      <c r="C181" s="80">
        <v>12479</v>
      </c>
      <c r="E181" s="51" t="s">
        <v>27</v>
      </c>
      <c r="F181" s="51" t="s">
        <v>21</v>
      </c>
      <c r="G181" s="51" t="s">
        <v>16</v>
      </c>
      <c r="J181" s="51" t="s">
        <v>18</v>
      </c>
      <c r="K181" s="51" t="s">
        <v>16</v>
      </c>
      <c r="Q1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81" s="51" t="s">
        <v>398</v>
      </c>
    </row>
    <row r="182" spans="1:18" ht="17.100000000000001" customHeight="1" x14ac:dyDescent="0.25">
      <c r="A182" s="51" t="s">
        <v>281</v>
      </c>
      <c r="B182" s="51" t="s">
        <v>114</v>
      </c>
      <c r="C182" s="80">
        <v>12480</v>
      </c>
      <c r="E182" s="51" t="s">
        <v>27</v>
      </c>
      <c r="F182" s="51" t="s">
        <v>21</v>
      </c>
      <c r="G182" s="51" t="s">
        <v>16</v>
      </c>
      <c r="J182" s="51" t="s">
        <v>18</v>
      </c>
      <c r="K182" s="51" t="s">
        <v>16</v>
      </c>
      <c r="Q1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82" s="51" t="s">
        <v>398</v>
      </c>
    </row>
    <row r="183" spans="1:18" ht="17.100000000000001" customHeight="1" x14ac:dyDescent="0.25">
      <c r="A183" s="51" t="s">
        <v>282</v>
      </c>
      <c r="B183" s="51" t="s">
        <v>114</v>
      </c>
      <c r="C183" s="80">
        <v>12481</v>
      </c>
      <c r="E183" s="51" t="s">
        <v>27</v>
      </c>
      <c r="F183" s="51" t="s">
        <v>21</v>
      </c>
      <c r="G183" s="51" t="s">
        <v>16</v>
      </c>
      <c r="J183" s="51" t="s">
        <v>18</v>
      </c>
      <c r="K183" s="51" t="s">
        <v>16</v>
      </c>
      <c r="Q1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83" s="51" t="s">
        <v>398</v>
      </c>
    </row>
    <row r="184" spans="1:18" ht="17.100000000000001" customHeight="1" x14ac:dyDescent="0.25">
      <c r="A184" s="51" t="s">
        <v>283</v>
      </c>
      <c r="B184" s="51" t="s">
        <v>114</v>
      </c>
      <c r="C184" s="80">
        <v>12482</v>
      </c>
      <c r="E184" s="51" t="s">
        <v>27</v>
      </c>
      <c r="F184" s="51" t="s">
        <v>21</v>
      </c>
      <c r="G184" s="51" t="s">
        <v>16</v>
      </c>
      <c r="J184" s="51" t="s">
        <v>18</v>
      </c>
      <c r="K184" s="51" t="s">
        <v>16</v>
      </c>
      <c r="Q1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84" s="51" t="s">
        <v>398</v>
      </c>
    </row>
    <row r="185" spans="1:18" ht="17.100000000000001" customHeight="1" x14ac:dyDescent="0.25">
      <c r="A185" s="51" t="s">
        <v>284</v>
      </c>
      <c r="B185" s="51" t="s">
        <v>114</v>
      </c>
      <c r="C185" s="80">
        <v>12483</v>
      </c>
      <c r="E185" s="51" t="s">
        <v>27</v>
      </c>
      <c r="F185" s="51" t="s">
        <v>21</v>
      </c>
      <c r="G185" s="51" t="s">
        <v>16</v>
      </c>
      <c r="J185" s="51" t="s">
        <v>18</v>
      </c>
      <c r="K185" s="51" t="s">
        <v>16</v>
      </c>
      <c r="Q1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85" s="51" t="s">
        <v>398</v>
      </c>
    </row>
    <row r="186" spans="1:18" ht="17.100000000000001" customHeight="1" x14ac:dyDescent="0.25">
      <c r="A186" s="51" t="s">
        <v>284</v>
      </c>
      <c r="B186" s="51" t="s">
        <v>114</v>
      </c>
      <c r="C186" s="80">
        <v>12484</v>
      </c>
      <c r="E186" s="51" t="s">
        <v>27</v>
      </c>
      <c r="F186" s="51" t="s">
        <v>21</v>
      </c>
      <c r="G186" s="51" t="s">
        <v>16</v>
      </c>
      <c r="J186" s="51" t="s">
        <v>18</v>
      </c>
      <c r="K186" s="51" t="s">
        <v>16</v>
      </c>
      <c r="Q1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86" s="51" t="s">
        <v>398</v>
      </c>
    </row>
    <row r="187" spans="1:18" ht="17.100000000000001" customHeight="1" x14ac:dyDescent="0.25">
      <c r="A187" s="51" t="s">
        <v>285</v>
      </c>
      <c r="B187" s="51" t="s">
        <v>114</v>
      </c>
      <c r="C187" s="80">
        <v>12485</v>
      </c>
      <c r="E187" s="51" t="s">
        <v>27</v>
      </c>
      <c r="F187" s="51" t="s">
        <v>21</v>
      </c>
      <c r="G187" s="51" t="s">
        <v>16</v>
      </c>
      <c r="J187" s="51" t="s">
        <v>18</v>
      </c>
      <c r="K187" s="51" t="s">
        <v>16</v>
      </c>
      <c r="Q1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87" s="51" t="s">
        <v>398</v>
      </c>
    </row>
    <row r="188" spans="1:18" ht="17.100000000000001" customHeight="1" x14ac:dyDescent="0.25">
      <c r="A188" s="51" t="s">
        <v>286</v>
      </c>
      <c r="B188" s="51" t="s">
        <v>114</v>
      </c>
      <c r="C188" s="80">
        <v>12486</v>
      </c>
      <c r="E188" s="51" t="s">
        <v>27</v>
      </c>
      <c r="F188" s="51" t="s">
        <v>21</v>
      </c>
      <c r="G188" s="51" t="s">
        <v>16</v>
      </c>
      <c r="J188" s="51" t="s">
        <v>18</v>
      </c>
      <c r="K188" s="51" t="s">
        <v>16</v>
      </c>
      <c r="Q1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88" s="51" t="s">
        <v>398</v>
      </c>
    </row>
    <row r="189" spans="1:18" ht="17.100000000000001" customHeight="1" x14ac:dyDescent="0.25">
      <c r="A189" s="51" t="s">
        <v>287</v>
      </c>
      <c r="B189" s="51" t="s">
        <v>114</v>
      </c>
      <c r="C189" s="80">
        <v>12487</v>
      </c>
      <c r="E189" s="51" t="s">
        <v>27</v>
      </c>
      <c r="F189" s="51" t="s">
        <v>21</v>
      </c>
      <c r="G189" s="51" t="s">
        <v>16</v>
      </c>
      <c r="J189" s="51" t="s">
        <v>18</v>
      </c>
      <c r="K189" s="51" t="s">
        <v>16</v>
      </c>
      <c r="Q1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89" s="51" t="s">
        <v>398</v>
      </c>
    </row>
    <row r="190" spans="1:18" ht="17.100000000000001" customHeight="1" x14ac:dyDescent="0.25">
      <c r="A190" s="51" t="s">
        <v>288</v>
      </c>
      <c r="B190" s="51" t="s">
        <v>114</v>
      </c>
      <c r="C190" s="80">
        <v>12488</v>
      </c>
      <c r="E190" s="51" t="s">
        <v>27</v>
      </c>
      <c r="F190" s="51" t="s">
        <v>21</v>
      </c>
      <c r="G190" s="51" t="s">
        <v>16</v>
      </c>
      <c r="J190" s="51" t="s">
        <v>18</v>
      </c>
      <c r="K190" s="51" t="s">
        <v>16</v>
      </c>
      <c r="Q1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90" s="51" t="s">
        <v>398</v>
      </c>
    </row>
    <row r="191" spans="1:18" ht="17.100000000000001" customHeight="1" x14ac:dyDescent="0.25">
      <c r="A191" s="51" t="s">
        <v>289</v>
      </c>
      <c r="B191" s="51" t="s">
        <v>114</v>
      </c>
      <c r="C191" s="80">
        <v>12489</v>
      </c>
      <c r="E191" s="51" t="s">
        <v>27</v>
      </c>
      <c r="F191" s="51" t="s">
        <v>21</v>
      </c>
      <c r="G191" s="51" t="s">
        <v>16</v>
      </c>
      <c r="J191" s="51" t="s">
        <v>18</v>
      </c>
      <c r="K191" s="51" t="s">
        <v>16</v>
      </c>
      <c r="Q1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91" s="51" t="s">
        <v>398</v>
      </c>
    </row>
    <row r="192" spans="1:18" ht="17.100000000000001" customHeight="1" x14ac:dyDescent="0.25">
      <c r="A192" s="51" t="s">
        <v>290</v>
      </c>
      <c r="B192" s="51" t="s">
        <v>114</v>
      </c>
      <c r="C192" s="80">
        <v>12490</v>
      </c>
      <c r="E192" s="51" t="s">
        <v>27</v>
      </c>
      <c r="F192" s="51" t="s">
        <v>21</v>
      </c>
      <c r="G192" s="51" t="s">
        <v>16</v>
      </c>
      <c r="J192" s="51" t="s">
        <v>18</v>
      </c>
      <c r="K192" s="51" t="s">
        <v>16</v>
      </c>
      <c r="Q1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92" s="51" t="s">
        <v>398</v>
      </c>
    </row>
    <row r="193" spans="1:18" ht="17.100000000000001" customHeight="1" x14ac:dyDescent="0.25">
      <c r="A193" s="51" t="s">
        <v>291</v>
      </c>
      <c r="B193" s="51" t="s">
        <v>114</v>
      </c>
      <c r="C193" s="80">
        <v>12491</v>
      </c>
      <c r="E193" s="51" t="s">
        <v>27</v>
      </c>
      <c r="F193" s="51" t="s">
        <v>21</v>
      </c>
      <c r="G193" s="51" t="s">
        <v>16</v>
      </c>
      <c r="J193" s="51" t="s">
        <v>18</v>
      </c>
      <c r="K193" s="51" t="s">
        <v>16</v>
      </c>
      <c r="Q1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93" s="51" t="s">
        <v>398</v>
      </c>
    </row>
    <row r="194" spans="1:18" ht="17.100000000000001" customHeight="1" x14ac:dyDescent="0.25">
      <c r="A194" s="51" t="s">
        <v>292</v>
      </c>
      <c r="B194" s="51" t="s">
        <v>114</v>
      </c>
      <c r="C194" s="80">
        <v>12492</v>
      </c>
      <c r="E194" s="51" t="s">
        <v>27</v>
      </c>
      <c r="F194" s="51" t="s">
        <v>21</v>
      </c>
      <c r="G194" s="51" t="s">
        <v>16</v>
      </c>
      <c r="J194" s="51" t="s">
        <v>18</v>
      </c>
      <c r="K194" s="51" t="s">
        <v>16</v>
      </c>
      <c r="Q1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94" s="51" t="s">
        <v>398</v>
      </c>
    </row>
    <row r="195" spans="1:18" ht="17.100000000000001" customHeight="1" x14ac:dyDescent="0.25">
      <c r="A195" s="51" t="s">
        <v>293</v>
      </c>
      <c r="B195" s="51" t="s">
        <v>114</v>
      </c>
      <c r="C195" s="80">
        <v>12493</v>
      </c>
      <c r="E195" s="51" t="s">
        <v>27</v>
      </c>
      <c r="F195" s="51" t="s">
        <v>21</v>
      </c>
      <c r="G195" s="51" t="s">
        <v>16</v>
      </c>
      <c r="J195" s="51" t="s">
        <v>18</v>
      </c>
      <c r="K195" s="51" t="s">
        <v>16</v>
      </c>
      <c r="Q1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95" s="51" t="s">
        <v>398</v>
      </c>
    </row>
    <row r="196" spans="1:18" ht="17.100000000000001" customHeight="1" x14ac:dyDescent="0.25">
      <c r="A196" s="51" t="s">
        <v>294</v>
      </c>
      <c r="B196" s="51" t="s">
        <v>114</v>
      </c>
      <c r="C196" s="80">
        <v>12494</v>
      </c>
      <c r="E196" s="51" t="s">
        <v>27</v>
      </c>
      <c r="F196" s="51" t="s">
        <v>21</v>
      </c>
      <c r="G196" s="51" t="s">
        <v>16</v>
      </c>
      <c r="J196" s="51" t="s">
        <v>18</v>
      </c>
      <c r="K196" s="51" t="s">
        <v>16</v>
      </c>
      <c r="Q1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96" s="51" t="s">
        <v>398</v>
      </c>
    </row>
    <row r="197" spans="1:18" ht="17.100000000000001" customHeight="1" x14ac:dyDescent="0.25">
      <c r="A197" s="51" t="s">
        <v>295</v>
      </c>
      <c r="B197" s="51" t="s">
        <v>114</v>
      </c>
      <c r="C197" s="80">
        <v>12495</v>
      </c>
      <c r="E197" s="51" t="s">
        <v>27</v>
      </c>
      <c r="F197" s="51" t="s">
        <v>21</v>
      </c>
      <c r="G197" s="51" t="s">
        <v>16</v>
      </c>
      <c r="J197" s="51" t="s">
        <v>18</v>
      </c>
      <c r="K197" s="51" t="s">
        <v>16</v>
      </c>
      <c r="Q1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97" s="51" t="s">
        <v>398</v>
      </c>
    </row>
    <row r="198" spans="1:18" ht="17.100000000000001" customHeight="1" x14ac:dyDescent="0.25">
      <c r="A198" s="51" t="s">
        <v>296</v>
      </c>
      <c r="B198" s="51" t="s">
        <v>114</v>
      </c>
      <c r="C198" s="80">
        <v>12496</v>
      </c>
      <c r="E198" s="51" t="s">
        <v>27</v>
      </c>
      <c r="F198" s="51" t="s">
        <v>21</v>
      </c>
      <c r="G198" s="51" t="s">
        <v>16</v>
      </c>
      <c r="J198" s="51" t="s">
        <v>18</v>
      </c>
      <c r="K198" s="51" t="s">
        <v>16</v>
      </c>
      <c r="Q1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98" s="51" t="s">
        <v>398</v>
      </c>
    </row>
    <row r="199" spans="1:18" ht="17.100000000000001" customHeight="1" x14ac:dyDescent="0.25">
      <c r="A199" s="51" t="s">
        <v>297</v>
      </c>
      <c r="B199" s="51" t="s">
        <v>114</v>
      </c>
      <c r="C199" s="80">
        <v>12497</v>
      </c>
      <c r="E199" s="51" t="s">
        <v>27</v>
      </c>
      <c r="F199" s="51" t="s">
        <v>21</v>
      </c>
      <c r="G199" s="51" t="s">
        <v>16</v>
      </c>
      <c r="J199" s="51" t="s">
        <v>18</v>
      </c>
      <c r="K199" s="51" t="s">
        <v>16</v>
      </c>
      <c r="Q1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199" s="51" t="s">
        <v>398</v>
      </c>
    </row>
    <row r="200" spans="1:18" ht="17.100000000000001" customHeight="1" x14ac:dyDescent="0.25">
      <c r="A200" s="51" t="s">
        <v>298</v>
      </c>
      <c r="B200" s="51" t="s">
        <v>114</v>
      </c>
      <c r="C200" s="80">
        <v>12498</v>
      </c>
      <c r="E200" s="51" t="s">
        <v>27</v>
      </c>
      <c r="F200" s="51" t="s">
        <v>21</v>
      </c>
      <c r="G200" s="51" t="s">
        <v>16</v>
      </c>
      <c r="J200" s="51" t="s">
        <v>18</v>
      </c>
      <c r="K200" s="51" t="s">
        <v>16</v>
      </c>
      <c r="Q2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00" s="51" t="s">
        <v>398</v>
      </c>
    </row>
    <row r="201" spans="1:18" ht="17.100000000000001" customHeight="1" x14ac:dyDescent="0.25">
      <c r="A201" s="51" t="s">
        <v>299</v>
      </c>
      <c r="B201" s="51" t="s">
        <v>114</v>
      </c>
      <c r="C201" s="80">
        <v>12499</v>
      </c>
      <c r="E201" s="51" t="s">
        <v>27</v>
      </c>
      <c r="F201" s="51" t="s">
        <v>21</v>
      </c>
      <c r="G201" s="51" t="s">
        <v>16</v>
      </c>
      <c r="J201" s="51" t="s">
        <v>18</v>
      </c>
      <c r="K201" s="51" t="s">
        <v>16</v>
      </c>
      <c r="Q2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01" s="51" t="s">
        <v>398</v>
      </c>
    </row>
    <row r="202" spans="1:18" ht="17.100000000000001" customHeight="1" x14ac:dyDescent="0.25">
      <c r="A202" s="51" t="s">
        <v>300</v>
      </c>
      <c r="B202" s="51" t="s">
        <v>114</v>
      </c>
      <c r="C202" s="80">
        <v>12500</v>
      </c>
      <c r="E202" s="51" t="s">
        <v>27</v>
      </c>
      <c r="F202" s="51" t="s">
        <v>21</v>
      </c>
      <c r="G202" s="51" t="s">
        <v>16</v>
      </c>
      <c r="J202" s="51" t="s">
        <v>18</v>
      </c>
      <c r="K202" s="51" t="s">
        <v>16</v>
      </c>
      <c r="Q2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02" s="51" t="s">
        <v>398</v>
      </c>
    </row>
    <row r="203" spans="1:18" ht="17.100000000000001" customHeight="1" x14ac:dyDescent="0.25">
      <c r="A203" s="51" t="s">
        <v>301</v>
      </c>
      <c r="B203" s="51" t="s">
        <v>114</v>
      </c>
      <c r="C203" s="80">
        <v>12501</v>
      </c>
      <c r="E203" s="51" t="s">
        <v>27</v>
      </c>
      <c r="F203" s="51" t="s">
        <v>21</v>
      </c>
      <c r="G203" s="51" t="s">
        <v>16</v>
      </c>
      <c r="J203" s="51" t="s">
        <v>18</v>
      </c>
      <c r="K203" s="51" t="s">
        <v>16</v>
      </c>
      <c r="Q2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03" s="51" t="s">
        <v>398</v>
      </c>
    </row>
    <row r="204" spans="1:18" ht="17.100000000000001" customHeight="1" x14ac:dyDescent="0.25">
      <c r="A204" s="51" t="s">
        <v>302</v>
      </c>
      <c r="B204" s="51" t="s">
        <v>114</v>
      </c>
      <c r="C204" s="80">
        <v>12502</v>
      </c>
      <c r="E204" s="51" t="s">
        <v>27</v>
      </c>
      <c r="F204" s="51" t="s">
        <v>21</v>
      </c>
      <c r="G204" s="51" t="s">
        <v>16</v>
      </c>
      <c r="J204" s="51" t="s">
        <v>18</v>
      </c>
      <c r="K204" s="51" t="s">
        <v>16</v>
      </c>
      <c r="Q2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04" s="51" t="s">
        <v>398</v>
      </c>
    </row>
    <row r="205" spans="1:18" ht="17.100000000000001" customHeight="1" x14ac:dyDescent="0.25">
      <c r="A205" s="51" t="s">
        <v>303</v>
      </c>
      <c r="B205" s="51" t="s">
        <v>114</v>
      </c>
      <c r="C205" s="80">
        <v>12503</v>
      </c>
      <c r="E205" s="51" t="s">
        <v>27</v>
      </c>
      <c r="F205" s="51" t="s">
        <v>21</v>
      </c>
      <c r="G205" s="51" t="s">
        <v>16</v>
      </c>
      <c r="J205" s="51" t="s">
        <v>18</v>
      </c>
      <c r="K205" s="51" t="s">
        <v>16</v>
      </c>
      <c r="Q2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05" s="51" t="s">
        <v>398</v>
      </c>
    </row>
    <row r="206" spans="1:18" ht="17.100000000000001" customHeight="1" x14ac:dyDescent="0.25">
      <c r="A206" s="51" t="s">
        <v>304</v>
      </c>
      <c r="B206" s="51" t="s">
        <v>114</v>
      </c>
      <c r="C206" s="80">
        <v>12504</v>
      </c>
      <c r="E206" s="51" t="s">
        <v>27</v>
      </c>
      <c r="F206" s="51" t="s">
        <v>21</v>
      </c>
      <c r="G206" s="51" t="s">
        <v>16</v>
      </c>
      <c r="J206" s="51" t="s">
        <v>18</v>
      </c>
      <c r="K206" s="51" t="s">
        <v>16</v>
      </c>
      <c r="Q2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06" s="51" t="s">
        <v>398</v>
      </c>
    </row>
    <row r="207" spans="1:18" ht="17.100000000000001" customHeight="1" x14ac:dyDescent="0.25">
      <c r="A207" s="51" t="s">
        <v>305</v>
      </c>
      <c r="B207" s="51" t="s">
        <v>114</v>
      </c>
      <c r="C207" s="80">
        <v>12505</v>
      </c>
      <c r="E207" s="51" t="s">
        <v>27</v>
      </c>
      <c r="F207" s="51" t="s">
        <v>21</v>
      </c>
      <c r="G207" s="51" t="s">
        <v>16</v>
      </c>
      <c r="J207" s="51" t="s">
        <v>18</v>
      </c>
      <c r="K207" s="51" t="s">
        <v>16</v>
      </c>
      <c r="Q2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07" s="51" t="s">
        <v>398</v>
      </c>
    </row>
    <row r="208" spans="1:18" ht="17.100000000000001" customHeight="1" x14ac:dyDescent="0.25">
      <c r="A208" s="51" t="s">
        <v>306</v>
      </c>
      <c r="B208" s="51" t="s">
        <v>114</v>
      </c>
      <c r="C208" s="80">
        <v>12506</v>
      </c>
      <c r="E208" s="51" t="s">
        <v>27</v>
      </c>
      <c r="F208" s="51" t="s">
        <v>21</v>
      </c>
      <c r="G208" s="51" t="s">
        <v>16</v>
      </c>
      <c r="J208" s="51" t="s">
        <v>18</v>
      </c>
      <c r="K208" s="51" t="s">
        <v>16</v>
      </c>
      <c r="Q2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08" s="51" t="s">
        <v>398</v>
      </c>
    </row>
    <row r="209" spans="1:18" ht="17.100000000000001" customHeight="1" x14ac:dyDescent="0.25">
      <c r="A209" s="51" t="s">
        <v>307</v>
      </c>
      <c r="B209" s="51" t="s">
        <v>114</v>
      </c>
      <c r="C209" s="80">
        <v>12507</v>
      </c>
      <c r="E209" s="51" t="s">
        <v>27</v>
      </c>
      <c r="F209" s="51" t="s">
        <v>21</v>
      </c>
      <c r="G209" s="51" t="s">
        <v>16</v>
      </c>
      <c r="J209" s="51" t="s">
        <v>18</v>
      </c>
      <c r="K209" s="51" t="s">
        <v>16</v>
      </c>
      <c r="Q2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09" s="51" t="s">
        <v>398</v>
      </c>
    </row>
    <row r="210" spans="1:18" ht="17.100000000000001" customHeight="1" x14ac:dyDescent="0.25">
      <c r="A210" s="51" t="s">
        <v>308</v>
      </c>
      <c r="B210" s="51" t="s">
        <v>114</v>
      </c>
      <c r="C210" s="80">
        <v>12508</v>
      </c>
      <c r="E210" s="51" t="s">
        <v>27</v>
      </c>
      <c r="F210" s="51" t="s">
        <v>21</v>
      </c>
      <c r="G210" s="51" t="s">
        <v>16</v>
      </c>
      <c r="J210" s="51" t="s">
        <v>18</v>
      </c>
      <c r="K210" s="51" t="s">
        <v>16</v>
      </c>
      <c r="Q2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10" s="51" t="s">
        <v>398</v>
      </c>
    </row>
    <row r="211" spans="1:18" ht="17.100000000000001" customHeight="1" x14ac:dyDescent="0.25">
      <c r="A211" s="51" t="s">
        <v>309</v>
      </c>
      <c r="B211" s="51" t="s">
        <v>114</v>
      </c>
      <c r="C211" s="80">
        <v>12509</v>
      </c>
      <c r="E211" s="51" t="s">
        <v>27</v>
      </c>
      <c r="F211" s="51" t="s">
        <v>21</v>
      </c>
      <c r="G211" s="51" t="s">
        <v>16</v>
      </c>
      <c r="J211" s="51" t="s">
        <v>18</v>
      </c>
      <c r="K211" s="51" t="s">
        <v>16</v>
      </c>
      <c r="Q2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11" s="51" t="s">
        <v>398</v>
      </c>
    </row>
    <row r="212" spans="1:18" ht="17.100000000000001" customHeight="1" x14ac:dyDescent="0.25">
      <c r="A212" s="51" t="s">
        <v>310</v>
      </c>
      <c r="B212" s="51" t="s">
        <v>114</v>
      </c>
      <c r="C212" s="80">
        <v>12510</v>
      </c>
      <c r="E212" s="51" t="s">
        <v>27</v>
      </c>
      <c r="F212" s="51" t="s">
        <v>21</v>
      </c>
      <c r="G212" s="51" t="s">
        <v>16</v>
      </c>
      <c r="J212" s="51" t="s">
        <v>18</v>
      </c>
      <c r="K212" s="51" t="s">
        <v>16</v>
      </c>
      <c r="Q2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12" s="51" t="s">
        <v>398</v>
      </c>
    </row>
    <row r="213" spans="1:18" ht="17.100000000000001" customHeight="1" x14ac:dyDescent="0.25">
      <c r="A213" s="51" t="s">
        <v>311</v>
      </c>
      <c r="B213" s="51" t="s">
        <v>114</v>
      </c>
      <c r="C213" s="80">
        <v>12511</v>
      </c>
      <c r="E213" s="51" t="s">
        <v>27</v>
      </c>
      <c r="F213" s="51" t="s">
        <v>21</v>
      </c>
      <c r="G213" s="51" t="s">
        <v>16</v>
      </c>
      <c r="J213" s="51" t="s">
        <v>18</v>
      </c>
      <c r="K213" s="51" t="s">
        <v>16</v>
      </c>
      <c r="Q2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13" s="51" t="s">
        <v>398</v>
      </c>
    </row>
    <row r="214" spans="1:18" ht="17.100000000000001" customHeight="1" x14ac:dyDescent="0.25">
      <c r="A214" s="51" t="s">
        <v>312</v>
      </c>
      <c r="B214" s="51" t="s">
        <v>114</v>
      </c>
      <c r="C214" s="80">
        <v>12512</v>
      </c>
      <c r="E214" s="51" t="s">
        <v>27</v>
      </c>
      <c r="F214" s="51" t="s">
        <v>21</v>
      </c>
      <c r="G214" s="51" t="s">
        <v>16</v>
      </c>
      <c r="J214" s="51" t="s">
        <v>18</v>
      </c>
      <c r="K214" s="51" t="s">
        <v>16</v>
      </c>
      <c r="Q2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14" s="51" t="s">
        <v>398</v>
      </c>
    </row>
    <row r="215" spans="1:18" ht="17.100000000000001" customHeight="1" x14ac:dyDescent="0.25">
      <c r="A215" s="51" t="s">
        <v>313</v>
      </c>
      <c r="B215" s="51" t="s">
        <v>114</v>
      </c>
      <c r="C215" s="80">
        <v>12513</v>
      </c>
      <c r="E215" s="51" t="s">
        <v>27</v>
      </c>
      <c r="F215" s="51" t="s">
        <v>21</v>
      </c>
      <c r="G215" s="51" t="s">
        <v>16</v>
      </c>
      <c r="J215" s="51" t="s">
        <v>18</v>
      </c>
      <c r="K215" s="51" t="s">
        <v>16</v>
      </c>
      <c r="Q2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15" s="51" t="s">
        <v>398</v>
      </c>
    </row>
    <row r="216" spans="1:18" ht="17.100000000000001" customHeight="1" x14ac:dyDescent="0.25">
      <c r="A216" s="51" t="s">
        <v>314</v>
      </c>
      <c r="B216" s="51" t="s">
        <v>114</v>
      </c>
      <c r="C216" s="80">
        <v>12514</v>
      </c>
      <c r="E216" s="51" t="s">
        <v>27</v>
      </c>
      <c r="F216" s="51" t="s">
        <v>21</v>
      </c>
      <c r="G216" s="51" t="s">
        <v>16</v>
      </c>
      <c r="J216" s="51" t="s">
        <v>18</v>
      </c>
      <c r="K216" s="51" t="s">
        <v>16</v>
      </c>
      <c r="Q2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16" s="51" t="s">
        <v>398</v>
      </c>
    </row>
    <row r="217" spans="1:18" ht="17.100000000000001" customHeight="1" x14ac:dyDescent="0.25">
      <c r="A217" s="51" t="s">
        <v>315</v>
      </c>
      <c r="B217" s="51" t="s">
        <v>114</v>
      </c>
      <c r="C217" s="80">
        <v>12515</v>
      </c>
      <c r="E217" s="51" t="s">
        <v>27</v>
      </c>
      <c r="F217" s="51" t="s">
        <v>21</v>
      </c>
      <c r="G217" s="51" t="s">
        <v>16</v>
      </c>
      <c r="J217" s="51" t="s">
        <v>18</v>
      </c>
      <c r="K217" s="51" t="s">
        <v>16</v>
      </c>
      <c r="Q2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17" s="51" t="s">
        <v>398</v>
      </c>
    </row>
    <row r="218" spans="1:18" ht="17.100000000000001" customHeight="1" x14ac:dyDescent="0.25">
      <c r="A218" s="51" t="s">
        <v>316</v>
      </c>
      <c r="B218" s="51" t="s">
        <v>114</v>
      </c>
      <c r="C218" s="80">
        <v>12516</v>
      </c>
      <c r="E218" s="51" t="s">
        <v>27</v>
      </c>
      <c r="F218" s="51" t="s">
        <v>21</v>
      </c>
      <c r="G218" s="51" t="s">
        <v>16</v>
      </c>
      <c r="J218" s="51" t="s">
        <v>18</v>
      </c>
      <c r="K218" s="51" t="s">
        <v>16</v>
      </c>
      <c r="Q2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18" s="51" t="s">
        <v>398</v>
      </c>
    </row>
    <row r="219" spans="1:18" ht="17.100000000000001" customHeight="1" x14ac:dyDescent="0.25">
      <c r="A219" s="51" t="s">
        <v>317</v>
      </c>
      <c r="B219" s="51" t="s">
        <v>114</v>
      </c>
      <c r="C219" s="80">
        <v>12517</v>
      </c>
      <c r="E219" s="51" t="s">
        <v>27</v>
      </c>
      <c r="F219" s="51" t="s">
        <v>21</v>
      </c>
      <c r="G219" s="51" t="s">
        <v>16</v>
      </c>
      <c r="J219" s="51" t="s">
        <v>18</v>
      </c>
      <c r="K219" s="51" t="s">
        <v>16</v>
      </c>
      <c r="Q2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19" s="51" t="s">
        <v>398</v>
      </c>
    </row>
    <row r="220" spans="1:18" ht="17.100000000000001" customHeight="1" x14ac:dyDescent="0.25">
      <c r="A220" s="51" t="s">
        <v>318</v>
      </c>
      <c r="B220" s="51" t="s">
        <v>114</v>
      </c>
      <c r="C220" s="80">
        <v>12518</v>
      </c>
      <c r="E220" s="51" t="s">
        <v>27</v>
      </c>
      <c r="F220" s="51" t="s">
        <v>21</v>
      </c>
      <c r="G220" s="51" t="s">
        <v>16</v>
      </c>
      <c r="J220" s="51" t="s">
        <v>18</v>
      </c>
      <c r="K220" s="51" t="s">
        <v>16</v>
      </c>
      <c r="Q2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20" s="51" t="s">
        <v>398</v>
      </c>
    </row>
    <row r="221" spans="1:18" ht="17.100000000000001" customHeight="1" x14ac:dyDescent="0.25">
      <c r="A221" s="51" t="s">
        <v>318</v>
      </c>
      <c r="B221" s="51" t="s">
        <v>114</v>
      </c>
      <c r="C221" s="80">
        <v>12519</v>
      </c>
      <c r="E221" s="51" t="s">
        <v>27</v>
      </c>
      <c r="F221" s="51" t="s">
        <v>21</v>
      </c>
      <c r="G221" s="51" t="s">
        <v>16</v>
      </c>
      <c r="J221" s="51" t="s">
        <v>18</v>
      </c>
      <c r="K221" s="51" t="s">
        <v>16</v>
      </c>
      <c r="Q2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21" s="51" t="s">
        <v>398</v>
      </c>
    </row>
    <row r="222" spans="1:18" ht="17.100000000000001" customHeight="1" x14ac:dyDescent="0.25">
      <c r="A222" s="51" t="s">
        <v>319</v>
      </c>
      <c r="B222" s="51" t="s">
        <v>114</v>
      </c>
      <c r="C222" s="80">
        <v>12520</v>
      </c>
      <c r="E222" s="51" t="s">
        <v>27</v>
      </c>
      <c r="F222" s="51" t="s">
        <v>21</v>
      </c>
      <c r="G222" s="51" t="s">
        <v>16</v>
      </c>
      <c r="J222" s="51" t="s">
        <v>18</v>
      </c>
      <c r="K222" s="51" t="s">
        <v>16</v>
      </c>
      <c r="Q2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22" s="51" t="s">
        <v>398</v>
      </c>
    </row>
    <row r="223" spans="1:18" ht="17.100000000000001" customHeight="1" x14ac:dyDescent="0.25">
      <c r="A223" s="51" t="s">
        <v>320</v>
      </c>
      <c r="B223" s="51" t="s">
        <v>114</v>
      </c>
      <c r="C223" s="80">
        <v>12521</v>
      </c>
      <c r="E223" s="51" t="s">
        <v>27</v>
      </c>
      <c r="F223" s="51" t="s">
        <v>21</v>
      </c>
      <c r="G223" s="51" t="s">
        <v>16</v>
      </c>
      <c r="J223" s="51" t="s">
        <v>18</v>
      </c>
      <c r="K223" s="51" t="s">
        <v>16</v>
      </c>
      <c r="Q2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23" s="51" t="s">
        <v>398</v>
      </c>
    </row>
    <row r="224" spans="1:18" ht="17.100000000000001" customHeight="1" x14ac:dyDescent="0.25">
      <c r="A224" s="51" t="s">
        <v>321</v>
      </c>
      <c r="B224" s="51" t="s">
        <v>114</v>
      </c>
      <c r="C224" s="80">
        <v>12522</v>
      </c>
      <c r="E224" s="51" t="s">
        <v>27</v>
      </c>
      <c r="F224" s="51" t="s">
        <v>21</v>
      </c>
      <c r="G224" s="51" t="s">
        <v>16</v>
      </c>
      <c r="J224" s="51" t="s">
        <v>18</v>
      </c>
      <c r="K224" s="51" t="s">
        <v>16</v>
      </c>
      <c r="Q2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24" s="51" t="s">
        <v>398</v>
      </c>
    </row>
    <row r="225" spans="1:18" ht="17.100000000000001" customHeight="1" x14ac:dyDescent="0.25">
      <c r="A225" s="51" t="s">
        <v>322</v>
      </c>
      <c r="B225" s="51" t="s">
        <v>114</v>
      </c>
      <c r="C225" s="80">
        <v>12523</v>
      </c>
      <c r="E225" s="51" t="s">
        <v>27</v>
      </c>
      <c r="F225" s="51" t="s">
        <v>21</v>
      </c>
      <c r="G225" s="51" t="s">
        <v>16</v>
      </c>
      <c r="J225" s="51" t="s">
        <v>18</v>
      </c>
      <c r="K225" s="51" t="s">
        <v>16</v>
      </c>
      <c r="Q2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25" s="51" t="s">
        <v>398</v>
      </c>
    </row>
    <row r="226" spans="1:18" ht="17.100000000000001" customHeight="1" x14ac:dyDescent="0.25">
      <c r="A226" s="51" t="s">
        <v>323</v>
      </c>
      <c r="B226" s="51" t="s">
        <v>114</v>
      </c>
      <c r="C226" s="80">
        <v>12524</v>
      </c>
      <c r="E226" s="51" t="s">
        <v>27</v>
      </c>
      <c r="F226" s="51" t="s">
        <v>21</v>
      </c>
      <c r="G226" s="51" t="s">
        <v>16</v>
      </c>
      <c r="J226" s="51" t="s">
        <v>18</v>
      </c>
      <c r="K226" s="51" t="s">
        <v>16</v>
      </c>
      <c r="Q2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26" s="51" t="s">
        <v>398</v>
      </c>
    </row>
    <row r="227" spans="1:18" ht="17.100000000000001" customHeight="1" x14ac:dyDescent="0.25">
      <c r="A227" s="51" t="s">
        <v>324</v>
      </c>
      <c r="B227" s="51" t="s">
        <v>114</v>
      </c>
      <c r="C227" s="80">
        <v>12525</v>
      </c>
      <c r="E227" s="51" t="s">
        <v>27</v>
      </c>
      <c r="F227" s="51" t="s">
        <v>21</v>
      </c>
      <c r="G227" s="51" t="s">
        <v>16</v>
      </c>
      <c r="J227" s="51" t="s">
        <v>18</v>
      </c>
      <c r="K227" s="51" t="s">
        <v>16</v>
      </c>
      <c r="Q2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27" s="51" t="s">
        <v>398</v>
      </c>
    </row>
    <row r="228" spans="1:18" ht="17.100000000000001" customHeight="1" x14ac:dyDescent="0.25">
      <c r="A228" s="51" t="s">
        <v>325</v>
      </c>
      <c r="B228" s="51" t="s">
        <v>114</v>
      </c>
      <c r="C228" s="80">
        <v>12526</v>
      </c>
      <c r="E228" s="51" t="s">
        <v>27</v>
      </c>
      <c r="F228" s="51" t="s">
        <v>21</v>
      </c>
      <c r="G228" s="51" t="s">
        <v>16</v>
      </c>
      <c r="J228" s="51" t="s">
        <v>18</v>
      </c>
      <c r="K228" s="51" t="s">
        <v>16</v>
      </c>
      <c r="Q2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28" s="51" t="s">
        <v>398</v>
      </c>
    </row>
    <row r="229" spans="1:18" ht="17.100000000000001" customHeight="1" x14ac:dyDescent="0.25">
      <c r="A229" s="51" t="s">
        <v>326</v>
      </c>
      <c r="B229" s="51" t="s">
        <v>114</v>
      </c>
      <c r="C229" s="80">
        <v>12527</v>
      </c>
      <c r="E229" s="51" t="s">
        <v>27</v>
      </c>
      <c r="F229" s="51" t="s">
        <v>21</v>
      </c>
      <c r="G229" s="51" t="s">
        <v>16</v>
      </c>
      <c r="J229" s="51" t="s">
        <v>18</v>
      </c>
      <c r="K229" s="51" t="s">
        <v>16</v>
      </c>
      <c r="Q2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29" s="51" t="s">
        <v>398</v>
      </c>
    </row>
    <row r="230" spans="1:18" ht="17.100000000000001" customHeight="1" x14ac:dyDescent="0.25">
      <c r="A230" s="51" t="s">
        <v>327</v>
      </c>
      <c r="B230" s="51" t="s">
        <v>114</v>
      </c>
      <c r="C230" s="80">
        <v>12528</v>
      </c>
      <c r="E230" s="51" t="s">
        <v>27</v>
      </c>
      <c r="F230" s="51" t="s">
        <v>21</v>
      </c>
      <c r="G230" s="51" t="s">
        <v>16</v>
      </c>
      <c r="J230" s="51" t="s">
        <v>18</v>
      </c>
      <c r="K230" s="51" t="s">
        <v>16</v>
      </c>
      <c r="Q2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30" s="51" t="s">
        <v>398</v>
      </c>
    </row>
    <row r="231" spans="1:18" ht="17.100000000000001" customHeight="1" x14ac:dyDescent="0.25">
      <c r="A231" s="51" t="s">
        <v>328</v>
      </c>
      <c r="B231" s="51" t="s">
        <v>114</v>
      </c>
      <c r="C231" s="80">
        <v>12529</v>
      </c>
      <c r="E231" s="51" t="s">
        <v>27</v>
      </c>
      <c r="F231" s="51" t="s">
        <v>21</v>
      </c>
      <c r="G231" s="51" t="s">
        <v>16</v>
      </c>
      <c r="J231" s="51" t="s">
        <v>18</v>
      </c>
      <c r="K231" s="51" t="s">
        <v>16</v>
      </c>
      <c r="Q2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31" s="51" t="s">
        <v>398</v>
      </c>
    </row>
    <row r="232" spans="1:18" ht="17.100000000000001" customHeight="1" x14ac:dyDescent="0.25">
      <c r="A232" s="51" t="s">
        <v>329</v>
      </c>
      <c r="B232" s="51" t="s">
        <v>114</v>
      </c>
      <c r="C232" s="80">
        <v>12530</v>
      </c>
      <c r="E232" s="51" t="s">
        <v>27</v>
      </c>
      <c r="F232" s="51" t="s">
        <v>21</v>
      </c>
      <c r="G232" s="51" t="s">
        <v>16</v>
      </c>
      <c r="J232" s="51" t="s">
        <v>18</v>
      </c>
      <c r="K232" s="51" t="s">
        <v>16</v>
      </c>
      <c r="Q2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32" s="51" t="s">
        <v>398</v>
      </c>
    </row>
    <row r="233" spans="1:18" ht="17.100000000000001" customHeight="1" x14ac:dyDescent="0.25">
      <c r="A233" s="51" t="s">
        <v>330</v>
      </c>
      <c r="B233" s="51" t="s">
        <v>114</v>
      </c>
      <c r="C233" s="80">
        <v>12531</v>
      </c>
      <c r="E233" s="51" t="s">
        <v>27</v>
      </c>
      <c r="F233" s="51" t="s">
        <v>21</v>
      </c>
      <c r="G233" s="51" t="s">
        <v>16</v>
      </c>
      <c r="J233" s="51" t="s">
        <v>18</v>
      </c>
      <c r="K233" s="51" t="s">
        <v>16</v>
      </c>
      <c r="Q2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33" s="51" t="s">
        <v>398</v>
      </c>
    </row>
    <row r="234" spans="1:18" ht="17.100000000000001" customHeight="1" x14ac:dyDescent="0.25">
      <c r="A234" s="51" t="s">
        <v>331</v>
      </c>
      <c r="B234" s="51" t="s">
        <v>114</v>
      </c>
      <c r="C234" s="80">
        <v>12532</v>
      </c>
      <c r="E234" s="51" t="s">
        <v>27</v>
      </c>
      <c r="F234" s="51" t="s">
        <v>21</v>
      </c>
      <c r="G234" s="51" t="s">
        <v>16</v>
      </c>
      <c r="J234" s="51" t="s">
        <v>18</v>
      </c>
      <c r="K234" s="51" t="s">
        <v>16</v>
      </c>
      <c r="Q2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34" s="51" t="s">
        <v>398</v>
      </c>
    </row>
    <row r="235" spans="1:18" ht="17.100000000000001" customHeight="1" x14ac:dyDescent="0.25">
      <c r="A235" s="51" t="s">
        <v>332</v>
      </c>
      <c r="B235" s="51" t="s">
        <v>114</v>
      </c>
      <c r="C235" s="80">
        <v>12533</v>
      </c>
      <c r="E235" s="51" t="s">
        <v>27</v>
      </c>
      <c r="F235" s="51" t="s">
        <v>21</v>
      </c>
      <c r="G235" s="51" t="s">
        <v>16</v>
      </c>
      <c r="J235" s="51" t="s">
        <v>18</v>
      </c>
      <c r="K235" s="51" t="s">
        <v>16</v>
      </c>
      <c r="Q2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35" s="51" t="s">
        <v>398</v>
      </c>
    </row>
    <row r="236" spans="1:18" ht="17.100000000000001" customHeight="1" x14ac:dyDescent="0.25">
      <c r="A236" s="51" t="s">
        <v>333</v>
      </c>
      <c r="B236" s="51" t="s">
        <v>114</v>
      </c>
      <c r="C236" s="80">
        <v>12534</v>
      </c>
      <c r="E236" s="51" t="s">
        <v>27</v>
      </c>
      <c r="F236" s="51" t="s">
        <v>21</v>
      </c>
      <c r="G236" s="51" t="s">
        <v>16</v>
      </c>
      <c r="J236" s="51" t="s">
        <v>18</v>
      </c>
      <c r="K236" s="51" t="s">
        <v>16</v>
      </c>
      <c r="Q2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36" s="51" t="s">
        <v>398</v>
      </c>
    </row>
    <row r="237" spans="1:18" ht="17.100000000000001" customHeight="1" x14ac:dyDescent="0.25">
      <c r="A237" s="51" t="s">
        <v>334</v>
      </c>
      <c r="B237" s="51" t="s">
        <v>114</v>
      </c>
      <c r="C237" s="80">
        <v>12535</v>
      </c>
      <c r="E237" s="51" t="s">
        <v>27</v>
      </c>
      <c r="F237" s="51" t="s">
        <v>21</v>
      </c>
      <c r="G237" s="51" t="s">
        <v>16</v>
      </c>
      <c r="J237" s="51" t="s">
        <v>18</v>
      </c>
      <c r="K237" s="51" t="s">
        <v>16</v>
      </c>
      <c r="Q2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37" s="51" t="s">
        <v>398</v>
      </c>
    </row>
    <row r="238" spans="1:18" ht="17.100000000000001" customHeight="1" x14ac:dyDescent="0.25">
      <c r="A238" s="51" t="s">
        <v>335</v>
      </c>
      <c r="B238" s="51" t="s">
        <v>114</v>
      </c>
      <c r="C238" s="80">
        <v>12536</v>
      </c>
      <c r="E238" s="51" t="s">
        <v>27</v>
      </c>
      <c r="F238" s="51" t="s">
        <v>21</v>
      </c>
      <c r="G238" s="51" t="s">
        <v>16</v>
      </c>
      <c r="J238" s="51" t="s">
        <v>18</v>
      </c>
      <c r="K238" s="51" t="s">
        <v>16</v>
      </c>
      <c r="Q2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38" s="51" t="s">
        <v>398</v>
      </c>
    </row>
    <row r="239" spans="1:18" ht="17.100000000000001" customHeight="1" x14ac:dyDescent="0.25">
      <c r="A239" s="51" t="s">
        <v>336</v>
      </c>
      <c r="B239" s="51" t="s">
        <v>114</v>
      </c>
      <c r="C239" s="80">
        <v>12537</v>
      </c>
      <c r="E239" s="51" t="s">
        <v>27</v>
      </c>
      <c r="F239" s="51" t="s">
        <v>21</v>
      </c>
      <c r="G239" s="51" t="s">
        <v>16</v>
      </c>
      <c r="J239" s="51" t="s">
        <v>18</v>
      </c>
      <c r="K239" s="51" t="s">
        <v>16</v>
      </c>
      <c r="Q2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39" s="51" t="s">
        <v>398</v>
      </c>
    </row>
    <row r="240" spans="1:18" ht="17.100000000000001" customHeight="1" x14ac:dyDescent="0.25">
      <c r="A240" s="51" t="s">
        <v>337</v>
      </c>
      <c r="B240" s="51" t="s">
        <v>114</v>
      </c>
      <c r="C240" s="80">
        <v>12538</v>
      </c>
      <c r="E240" s="51" t="s">
        <v>27</v>
      </c>
      <c r="F240" s="51" t="s">
        <v>21</v>
      </c>
      <c r="G240" s="51" t="s">
        <v>16</v>
      </c>
      <c r="J240" s="51" t="s">
        <v>18</v>
      </c>
      <c r="K240" s="51" t="s">
        <v>16</v>
      </c>
      <c r="Q2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40" s="51" t="s">
        <v>398</v>
      </c>
    </row>
    <row r="241" spans="1:18" ht="17.100000000000001" customHeight="1" x14ac:dyDescent="0.25">
      <c r="A241" s="51" t="s">
        <v>337</v>
      </c>
      <c r="B241" s="51" t="s">
        <v>114</v>
      </c>
      <c r="C241" s="80">
        <v>12539</v>
      </c>
      <c r="E241" s="51" t="s">
        <v>27</v>
      </c>
      <c r="F241" s="51" t="s">
        <v>21</v>
      </c>
      <c r="G241" s="51" t="s">
        <v>16</v>
      </c>
      <c r="J241" s="51" t="s">
        <v>18</v>
      </c>
      <c r="K241" s="51" t="s">
        <v>16</v>
      </c>
      <c r="Q2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41" s="51" t="s">
        <v>398</v>
      </c>
    </row>
    <row r="242" spans="1:18" ht="17.100000000000001" customHeight="1" x14ac:dyDescent="0.25">
      <c r="A242" s="51" t="s">
        <v>338</v>
      </c>
      <c r="B242" s="51" t="s">
        <v>114</v>
      </c>
      <c r="C242" s="80">
        <v>12540</v>
      </c>
      <c r="E242" s="51" t="s">
        <v>27</v>
      </c>
      <c r="F242" s="51" t="s">
        <v>21</v>
      </c>
      <c r="G242" s="51" t="s">
        <v>16</v>
      </c>
      <c r="J242" s="51" t="s">
        <v>18</v>
      </c>
      <c r="K242" s="51" t="s">
        <v>16</v>
      </c>
      <c r="Q2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42" s="51" t="s">
        <v>398</v>
      </c>
    </row>
    <row r="243" spans="1:18" ht="17.100000000000001" customHeight="1" x14ac:dyDescent="0.25">
      <c r="A243" s="51" t="s">
        <v>339</v>
      </c>
      <c r="B243" s="51" t="s">
        <v>114</v>
      </c>
      <c r="C243" s="80">
        <v>12541</v>
      </c>
      <c r="E243" s="51" t="s">
        <v>27</v>
      </c>
      <c r="F243" s="51" t="s">
        <v>21</v>
      </c>
      <c r="G243" s="51" t="s">
        <v>16</v>
      </c>
      <c r="J243" s="51" t="s">
        <v>18</v>
      </c>
      <c r="K243" s="51" t="s">
        <v>16</v>
      </c>
      <c r="Q2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43" s="51" t="s">
        <v>398</v>
      </c>
    </row>
    <row r="244" spans="1:18" ht="17.100000000000001" customHeight="1" x14ac:dyDescent="0.25">
      <c r="A244" s="51" t="s">
        <v>340</v>
      </c>
      <c r="B244" s="51" t="s">
        <v>114</v>
      </c>
      <c r="C244" s="80">
        <v>12542</v>
      </c>
      <c r="E244" s="51" t="s">
        <v>27</v>
      </c>
      <c r="F244" s="51" t="s">
        <v>21</v>
      </c>
      <c r="G244" s="51" t="s">
        <v>16</v>
      </c>
      <c r="J244" s="51" t="s">
        <v>18</v>
      </c>
      <c r="K244" s="51" t="s">
        <v>16</v>
      </c>
      <c r="Q2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44" s="51" t="s">
        <v>398</v>
      </c>
    </row>
    <row r="245" spans="1:18" ht="17.100000000000001" customHeight="1" x14ac:dyDescent="0.25">
      <c r="A245" s="51" t="s">
        <v>340</v>
      </c>
      <c r="B245" s="51" t="s">
        <v>114</v>
      </c>
      <c r="C245" s="80">
        <v>12543</v>
      </c>
      <c r="E245" s="51" t="s">
        <v>27</v>
      </c>
      <c r="F245" s="51" t="s">
        <v>21</v>
      </c>
      <c r="G245" s="51" t="s">
        <v>16</v>
      </c>
      <c r="J245" s="51" t="s">
        <v>18</v>
      </c>
      <c r="K245" s="51" t="s">
        <v>16</v>
      </c>
      <c r="Q2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45" s="51" t="s">
        <v>398</v>
      </c>
    </row>
    <row r="246" spans="1:18" ht="17.100000000000001" customHeight="1" x14ac:dyDescent="0.25">
      <c r="A246" s="51" t="s">
        <v>341</v>
      </c>
      <c r="B246" s="51" t="s">
        <v>114</v>
      </c>
      <c r="C246" s="80">
        <v>12544</v>
      </c>
      <c r="E246" s="51" t="s">
        <v>27</v>
      </c>
      <c r="F246" s="51" t="s">
        <v>21</v>
      </c>
      <c r="G246" s="51" t="s">
        <v>16</v>
      </c>
      <c r="J246" s="51" t="s">
        <v>18</v>
      </c>
      <c r="K246" s="51" t="s">
        <v>16</v>
      </c>
      <c r="Q2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46" s="51" t="s">
        <v>398</v>
      </c>
    </row>
    <row r="247" spans="1:18" ht="17.100000000000001" customHeight="1" x14ac:dyDescent="0.25">
      <c r="A247" s="51" t="s">
        <v>342</v>
      </c>
      <c r="B247" s="51" t="s">
        <v>114</v>
      </c>
      <c r="C247" s="80">
        <v>12545</v>
      </c>
      <c r="E247" s="51" t="s">
        <v>27</v>
      </c>
      <c r="F247" s="51" t="s">
        <v>21</v>
      </c>
      <c r="G247" s="51" t="s">
        <v>16</v>
      </c>
      <c r="J247" s="51" t="s">
        <v>18</v>
      </c>
      <c r="K247" s="51" t="s">
        <v>16</v>
      </c>
      <c r="Q2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47" s="51" t="s">
        <v>398</v>
      </c>
    </row>
    <row r="248" spans="1:18" ht="17.100000000000001" customHeight="1" x14ac:dyDescent="0.25">
      <c r="A248" s="51" t="s">
        <v>343</v>
      </c>
      <c r="B248" s="51" t="s">
        <v>114</v>
      </c>
      <c r="C248" s="80">
        <v>12546</v>
      </c>
      <c r="E248" s="51" t="s">
        <v>27</v>
      </c>
      <c r="F248" s="51" t="s">
        <v>21</v>
      </c>
      <c r="G248" s="51" t="s">
        <v>16</v>
      </c>
      <c r="J248" s="51" t="s">
        <v>18</v>
      </c>
      <c r="K248" s="51" t="s">
        <v>16</v>
      </c>
      <c r="Q2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48" s="51" t="s">
        <v>398</v>
      </c>
    </row>
    <row r="249" spans="1:18" ht="17.100000000000001" customHeight="1" x14ac:dyDescent="0.25">
      <c r="A249" s="51" t="s">
        <v>344</v>
      </c>
      <c r="B249" s="51" t="s">
        <v>114</v>
      </c>
      <c r="C249" s="80">
        <v>12547</v>
      </c>
      <c r="E249" s="51" t="s">
        <v>27</v>
      </c>
      <c r="F249" s="51" t="s">
        <v>21</v>
      </c>
      <c r="G249" s="51" t="s">
        <v>16</v>
      </c>
      <c r="J249" s="51" t="s">
        <v>18</v>
      </c>
      <c r="K249" s="51" t="s">
        <v>16</v>
      </c>
      <c r="Q2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49" s="51" t="s">
        <v>398</v>
      </c>
    </row>
    <row r="250" spans="1:18" ht="17.100000000000001" customHeight="1" x14ac:dyDescent="0.25">
      <c r="A250" s="51" t="s">
        <v>345</v>
      </c>
      <c r="B250" s="51" t="s">
        <v>114</v>
      </c>
      <c r="C250" s="80">
        <v>12548</v>
      </c>
      <c r="E250" s="51" t="s">
        <v>27</v>
      </c>
      <c r="F250" s="51" t="s">
        <v>21</v>
      </c>
      <c r="G250" s="51" t="s">
        <v>16</v>
      </c>
      <c r="J250" s="51" t="s">
        <v>18</v>
      </c>
      <c r="K250" s="51" t="s">
        <v>16</v>
      </c>
      <c r="Q2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50" s="51" t="s">
        <v>398</v>
      </c>
    </row>
    <row r="251" spans="1:18" ht="17.100000000000001" customHeight="1" x14ac:dyDescent="0.25">
      <c r="A251" s="51" t="s">
        <v>346</v>
      </c>
      <c r="B251" s="51" t="s">
        <v>114</v>
      </c>
      <c r="C251" s="80">
        <v>12549</v>
      </c>
      <c r="E251" s="51" t="s">
        <v>27</v>
      </c>
      <c r="F251" s="51" t="s">
        <v>21</v>
      </c>
      <c r="G251" s="51" t="s">
        <v>16</v>
      </c>
      <c r="J251" s="51" t="s">
        <v>18</v>
      </c>
      <c r="K251" s="51" t="s">
        <v>16</v>
      </c>
      <c r="Q2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51" s="51" t="s">
        <v>398</v>
      </c>
    </row>
    <row r="252" spans="1:18" ht="17.100000000000001" customHeight="1" x14ac:dyDescent="0.25">
      <c r="A252" s="51" t="s">
        <v>347</v>
      </c>
      <c r="B252" s="51" t="s">
        <v>114</v>
      </c>
      <c r="C252" s="80">
        <v>12550</v>
      </c>
      <c r="E252" s="51" t="s">
        <v>27</v>
      </c>
      <c r="F252" s="51" t="s">
        <v>21</v>
      </c>
      <c r="G252" s="51" t="s">
        <v>16</v>
      </c>
      <c r="J252" s="51" t="s">
        <v>18</v>
      </c>
      <c r="K252" s="51" t="s">
        <v>16</v>
      </c>
      <c r="Q2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52" s="51" t="s">
        <v>398</v>
      </c>
    </row>
    <row r="253" spans="1:18" ht="17.100000000000001" customHeight="1" x14ac:dyDescent="0.25">
      <c r="A253" s="51" t="s">
        <v>348</v>
      </c>
      <c r="B253" s="51" t="s">
        <v>114</v>
      </c>
      <c r="C253" s="80">
        <v>12551</v>
      </c>
      <c r="E253" s="51" t="s">
        <v>27</v>
      </c>
      <c r="F253" s="51" t="s">
        <v>21</v>
      </c>
      <c r="G253" s="51" t="s">
        <v>16</v>
      </c>
      <c r="J253" s="51" t="s">
        <v>18</v>
      </c>
      <c r="K253" s="51" t="s">
        <v>16</v>
      </c>
      <c r="Q2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53" s="51" t="s">
        <v>398</v>
      </c>
    </row>
    <row r="254" spans="1:18" ht="17.100000000000001" customHeight="1" x14ac:dyDescent="0.25">
      <c r="A254" s="51" t="s">
        <v>349</v>
      </c>
      <c r="B254" s="51" t="s">
        <v>114</v>
      </c>
      <c r="C254" s="80">
        <v>12552</v>
      </c>
      <c r="E254" s="51" t="s">
        <v>27</v>
      </c>
      <c r="F254" s="51" t="s">
        <v>21</v>
      </c>
      <c r="G254" s="51" t="s">
        <v>16</v>
      </c>
      <c r="J254" s="51" t="s">
        <v>18</v>
      </c>
      <c r="K254" s="51" t="s">
        <v>16</v>
      </c>
      <c r="Q2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54" s="51" t="s">
        <v>398</v>
      </c>
    </row>
    <row r="255" spans="1:18" ht="17.100000000000001" customHeight="1" x14ac:dyDescent="0.25">
      <c r="A255" s="51" t="s">
        <v>350</v>
      </c>
      <c r="B255" s="51" t="s">
        <v>114</v>
      </c>
      <c r="C255" s="80">
        <v>12553</v>
      </c>
      <c r="E255" s="51" t="s">
        <v>27</v>
      </c>
      <c r="F255" s="51" t="s">
        <v>21</v>
      </c>
      <c r="G255" s="51" t="s">
        <v>16</v>
      </c>
      <c r="J255" s="51" t="s">
        <v>18</v>
      </c>
      <c r="K255" s="51" t="s">
        <v>16</v>
      </c>
      <c r="Q2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55" s="51" t="s">
        <v>398</v>
      </c>
    </row>
    <row r="256" spans="1:18" ht="17.100000000000001" customHeight="1" x14ac:dyDescent="0.25">
      <c r="A256" s="51" t="s">
        <v>351</v>
      </c>
      <c r="B256" s="51" t="s">
        <v>114</v>
      </c>
      <c r="C256" s="80">
        <v>12554</v>
      </c>
      <c r="E256" s="51" t="s">
        <v>27</v>
      </c>
      <c r="F256" s="51" t="s">
        <v>21</v>
      </c>
      <c r="G256" s="51" t="s">
        <v>16</v>
      </c>
      <c r="J256" s="51" t="s">
        <v>18</v>
      </c>
      <c r="K256" s="51" t="s">
        <v>16</v>
      </c>
      <c r="Q2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56" s="51" t="s">
        <v>398</v>
      </c>
    </row>
    <row r="257" spans="1:18" ht="17.100000000000001" customHeight="1" x14ac:dyDescent="0.25">
      <c r="A257" s="51" t="s">
        <v>351</v>
      </c>
      <c r="B257" s="51" t="s">
        <v>114</v>
      </c>
      <c r="C257" s="80">
        <v>12555</v>
      </c>
      <c r="E257" s="51" t="s">
        <v>27</v>
      </c>
      <c r="F257" s="51" t="s">
        <v>21</v>
      </c>
      <c r="G257" s="51" t="s">
        <v>16</v>
      </c>
      <c r="J257" s="51" t="s">
        <v>18</v>
      </c>
      <c r="K257" s="51" t="s">
        <v>16</v>
      </c>
      <c r="Q2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57" s="51" t="s">
        <v>398</v>
      </c>
    </row>
    <row r="258" spans="1:18" ht="17.100000000000001" customHeight="1" x14ac:dyDescent="0.25">
      <c r="A258" s="51" t="s">
        <v>351</v>
      </c>
      <c r="B258" s="51" t="s">
        <v>114</v>
      </c>
      <c r="C258" s="80">
        <v>12556</v>
      </c>
      <c r="E258" s="51" t="s">
        <v>27</v>
      </c>
      <c r="F258" s="51" t="s">
        <v>21</v>
      </c>
      <c r="G258" s="51" t="s">
        <v>16</v>
      </c>
      <c r="J258" s="51" t="s">
        <v>18</v>
      </c>
      <c r="K258" s="51" t="s">
        <v>16</v>
      </c>
      <c r="Q2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58" s="51" t="s">
        <v>398</v>
      </c>
    </row>
    <row r="259" spans="1:18" ht="17.100000000000001" customHeight="1" x14ac:dyDescent="0.25">
      <c r="A259" s="51" t="s">
        <v>352</v>
      </c>
      <c r="B259" s="51" t="s">
        <v>114</v>
      </c>
      <c r="C259" s="80">
        <v>12557</v>
      </c>
      <c r="E259" s="51" t="s">
        <v>27</v>
      </c>
      <c r="F259" s="51" t="s">
        <v>21</v>
      </c>
      <c r="G259" s="51" t="s">
        <v>16</v>
      </c>
      <c r="J259" s="51" t="s">
        <v>18</v>
      </c>
      <c r="K259" s="51" t="s">
        <v>16</v>
      </c>
      <c r="Q2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59" s="51" t="s">
        <v>398</v>
      </c>
    </row>
    <row r="260" spans="1:18" ht="17.100000000000001" customHeight="1" x14ac:dyDescent="0.25">
      <c r="A260" s="51" t="s">
        <v>353</v>
      </c>
      <c r="B260" s="51" t="s">
        <v>114</v>
      </c>
      <c r="C260" s="80">
        <v>12558</v>
      </c>
      <c r="E260" s="51" t="s">
        <v>27</v>
      </c>
      <c r="F260" s="51" t="s">
        <v>21</v>
      </c>
      <c r="G260" s="51" t="s">
        <v>16</v>
      </c>
      <c r="J260" s="51" t="s">
        <v>18</v>
      </c>
      <c r="K260" s="51" t="s">
        <v>16</v>
      </c>
      <c r="Q2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60" s="51" t="s">
        <v>398</v>
      </c>
    </row>
    <row r="261" spans="1:18" ht="17.100000000000001" customHeight="1" x14ac:dyDescent="0.25">
      <c r="A261" s="51" t="s">
        <v>354</v>
      </c>
      <c r="B261" s="51" t="s">
        <v>114</v>
      </c>
      <c r="C261" s="80">
        <v>12559</v>
      </c>
      <c r="E261" s="51" t="s">
        <v>27</v>
      </c>
      <c r="F261" s="51" t="s">
        <v>21</v>
      </c>
      <c r="G261" s="51" t="s">
        <v>16</v>
      </c>
      <c r="J261" s="51" t="s">
        <v>18</v>
      </c>
      <c r="K261" s="51" t="s">
        <v>16</v>
      </c>
      <c r="Q2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61" s="51" t="s">
        <v>398</v>
      </c>
    </row>
    <row r="262" spans="1:18" ht="17.100000000000001" customHeight="1" x14ac:dyDescent="0.25">
      <c r="A262" s="51" t="s">
        <v>355</v>
      </c>
      <c r="B262" s="51" t="s">
        <v>114</v>
      </c>
      <c r="C262" s="80">
        <v>12560</v>
      </c>
      <c r="E262" s="51" t="s">
        <v>27</v>
      </c>
      <c r="F262" s="51" t="s">
        <v>21</v>
      </c>
      <c r="G262" s="51" t="s">
        <v>16</v>
      </c>
      <c r="J262" s="51" t="s">
        <v>18</v>
      </c>
      <c r="K262" s="51" t="s">
        <v>16</v>
      </c>
      <c r="Q2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62" s="51" t="s">
        <v>398</v>
      </c>
    </row>
    <row r="263" spans="1:18" ht="17.100000000000001" customHeight="1" x14ac:dyDescent="0.25">
      <c r="A263" s="51" t="s">
        <v>356</v>
      </c>
      <c r="B263" s="51" t="s">
        <v>114</v>
      </c>
      <c r="C263" s="80">
        <v>12561</v>
      </c>
      <c r="E263" s="51" t="s">
        <v>27</v>
      </c>
      <c r="F263" s="51" t="s">
        <v>21</v>
      </c>
      <c r="G263" s="51" t="s">
        <v>16</v>
      </c>
      <c r="J263" s="51" t="s">
        <v>18</v>
      </c>
      <c r="K263" s="51" t="s">
        <v>16</v>
      </c>
      <c r="Q2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63" s="51" t="s">
        <v>398</v>
      </c>
    </row>
    <row r="264" spans="1:18" ht="17.100000000000001" customHeight="1" x14ac:dyDescent="0.25">
      <c r="A264" s="51" t="s">
        <v>357</v>
      </c>
      <c r="B264" s="51" t="s">
        <v>114</v>
      </c>
      <c r="C264" s="80">
        <v>12562</v>
      </c>
      <c r="E264" s="51" t="s">
        <v>27</v>
      </c>
      <c r="F264" s="51" t="s">
        <v>21</v>
      </c>
      <c r="G264" s="51" t="s">
        <v>16</v>
      </c>
      <c r="J264" s="51" t="s">
        <v>18</v>
      </c>
      <c r="K264" s="51" t="s">
        <v>16</v>
      </c>
      <c r="Q2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64" s="51" t="s">
        <v>398</v>
      </c>
    </row>
    <row r="265" spans="1:18" ht="17.100000000000001" customHeight="1" x14ac:dyDescent="0.25">
      <c r="A265" s="51" t="s">
        <v>358</v>
      </c>
      <c r="B265" s="51" t="s">
        <v>114</v>
      </c>
      <c r="C265" s="80">
        <v>12563</v>
      </c>
      <c r="E265" s="51" t="s">
        <v>27</v>
      </c>
      <c r="F265" s="51" t="s">
        <v>21</v>
      </c>
      <c r="G265" s="51" t="s">
        <v>16</v>
      </c>
      <c r="J265" s="51" t="s">
        <v>18</v>
      </c>
      <c r="K265" s="51" t="s">
        <v>16</v>
      </c>
      <c r="Q2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65" s="51" t="s">
        <v>398</v>
      </c>
    </row>
    <row r="266" spans="1:18" ht="17.100000000000001" customHeight="1" x14ac:dyDescent="0.25">
      <c r="A266" s="51" t="s">
        <v>359</v>
      </c>
      <c r="B266" s="51" t="s">
        <v>114</v>
      </c>
      <c r="C266" s="80">
        <v>12564</v>
      </c>
      <c r="E266" s="51" t="s">
        <v>27</v>
      </c>
      <c r="F266" s="51" t="s">
        <v>21</v>
      </c>
      <c r="G266" s="51" t="s">
        <v>16</v>
      </c>
      <c r="J266" s="51" t="s">
        <v>18</v>
      </c>
      <c r="K266" s="51" t="s">
        <v>16</v>
      </c>
      <c r="Q2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66" s="51" t="s">
        <v>398</v>
      </c>
    </row>
    <row r="267" spans="1:18" ht="17.100000000000001" customHeight="1" x14ac:dyDescent="0.25">
      <c r="A267" s="51" t="s">
        <v>360</v>
      </c>
      <c r="B267" s="51" t="s">
        <v>114</v>
      </c>
      <c r="C267" s="80">
        <v>12565</v>
      </c>
      <c r="E267" s="51" t="s">
        <v>27</v>
      </c>
      <c r="F267" s="51" t="s">
        <v>21</v>
      </c>
      <c r="G267" s="51" t="s">
        <v>16</v>
      </c>
      <c r="J267" s="51" t="s">
        <v>18</v>
      </c>
      <c r="K267" s="51" t="s">
        <v>16</v>
      </c>
      <c r="Q2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67" s="51" t="s">
        <v>398</v>
      </c>
    </row>
    <row r="268" spans="1:18" ht="17.100000000000001" customHeight="1" x14ac:dyDescent="0.25">
      <c r="A268" s="51" t="s">
        <v>361</v>
      </c>
      <c r="B268" s="51" t="s">
        <v>114</v>
      </c>
      <c r="C268" s="80">
        <v>12566</v>
      </c>
      <c r="E268" s="51" t="s">
        <v>27</v>
      </c>
      <c r="F268" s="51" t="s">
        <v>21</v>
      </c>
      <c r="G268" s="51" t="s">
        <v>16</v>
      </c>
      <c r="J268" s="51" t="s">
        <v>18</v>
      </c>
      <c r="K268" s="51" t="s">
        <v>16</v>
      </c>
      <c r="Q2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68" s="51" t="s">
        <v>398</v>
      </c>
    </row>
    <row r="269" spans="1:18" ht="17.100000000000001" customHeight="1" x14ac:dyDescent="0.25">
      <c r="A269" s="51" t="s">
        <v>362</v>
      </c>
      <c r="B269" s="51" t="s">
        <v>114</v>
      </c>
      <c r="C269" s="80">
        <v>12567</v>
      </c>
      <c r="E269" s="51" t="s">
        <v>27</v>
      </c>
      <c r="F269" s="51" t="s">
        <v>21</v>
      </c>
      <c r="G269" s="51" t="s">
        <v>16</v>
      </c>
      <c r="J269" s="51" t="s">
        <v>18</v>
      </c>
      <c r="K269" s="51" t="s">
        <v>16</v>
      </c>
      <c r="Q2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69" s="51" t="s">
        <v>398</v>
      </c>
    </row>
    <row r="270" spans="1:18" ht="17.100000000000001" customHeight="1" x14ac:dyDescent="0.25">
      <c r="A270" s="51" t="s">
        <v>363</v>
      </c>
      <c r="B270" s="51" t="s">
        <v>114</v>
      </c>
      <c r="C270" s="80">
        <v>12568</v>
      </c>
      <c r="E270" s="51" t="s">
        <v>27</v>
      </c>
      <c r="F270" s="51" t="s">
        <v>21</v>
      </c>
      <c r="G270" s="51" t="s">
        <v>16</v>
      </c>
      <c r="J270" s="51" t="s">
        <v>18</v>
      </c>
      <c r="K270" s="51" t="s">
        <v>16</v>
      </c>
      <c r="Q2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70" s="51" t="s">
        <v>398</v>
      </c>
    </row>
    <row r="271" spans="1:18" ht="17.100000000000001" customHeight="1" x14ac:dyDescent="0.25">
      <c r="A271" s="51" t="s">
        <v>363</v>
      </c>
      <c r="B271" s="51" t="s">
        <v>114</v>
      </c>
      <c r="C271" s="80">
        <v>12569</v>
      </c>
      <c r="E271" s="51" t="s">
        <v>27</v>
      </c>
      <c r="F271" s="51" t="s">
        <v>21</v>
      </c>
      <c r="G271" s="51" t="s">
        <v>16</v>
      </c>
      <c r="J271" s="51" t="s">
        <v>18</v>
      </c>
      <c r="K271" s="51" t="s">
        <v>16</v>
      </c>
      <c r="Q2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71" s="51" t="s">
        <v>398</v>
      </c>
    </row>
    <row r="272" spans="1:18" ht="17.100000000000001" customHeight="1" x14ac:dyDescent="0.25">
      <c r="A272" s="51" t="s">
        <v>364</v>
      </c>
      <c r="B272" s="51" t="s">
        <v>114</v>
      </c>
      <c r="C272" s="80">
        <v>12570</v>
      </c>
      <c r="E272" s="51" t="s">
        <v>27</v>
      </c>
      <c r="F272" s="51" t="s">
        <v>21</v>
      </c>
      <c r="G272" s="51" t="s">
        <v>16</v>
      </c>
      <c r="J272" s="51" t="s">
        <v>18</v>
      </c>
      <c r="K272" s="51" t="s">
        <v>16</v>
      </c>
      <c r="Q2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72" s="51" t="s">
        <v>398</v>
      </c>
    </row>
    <row r="273" spans="1:18" ht="17.100000000000001" customHeight="1" x14ac:dyDescent="0.25">
      <c r="A273" s="51" t="s">
        <v>365</v>
      </c>
      <c r="B273" s="51" t="s">
        <v>114</v>
      </c>
      <c r="C273" s="80">
        <v>12571</v>
      </c>
      <c r="E273" s="51" t="s">
        <v>27</v>
      </c>
      <c r="F273" s="51" t="s">
        <v>21</v>
      </c>
      <c r="G273" s="51" t="s">
        <v>16</v>
      </c>
      <c r="J273" s="51" t="s">
        <v>18</v>
      </c>
      <c r="K273" s="51" t="s">
        <v>16</v>
      </c>
      <c r="Q2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73" s="51" t="s">
        <v>398</v>
      </c>
    </row>
    <row r="274" spans="1:18" ht="17.100000000000001" customHeight="1" x14ac:dyDescent="0.25">
      <c r="A274" s="51" t="s">
        <v>366</v>
      </c>
      <c r="B274" s="51" t="s">
        <v>114</v>
      </c>
      <c r="C274" s="80">
        <v>12572</v>
      </c>
      <c r="E274" s="51" t="s">
        <v>27</v>
      </c>
      <c r="F274" s="51" t="s">
        <v>21</v>
      </c>
      <c r="G274" s="51" t="s">
        <v>16</v>
      </c>
      <c r="J274" s="51" t="s">
        <v>18</v>
      </c>
      <c r="K274" s="51" t="s">
        <v>16</v>
      </c>
      <c r="Q2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74" s="51" t="s">
        <v>398</v>
      </c>
    </row>
    <row r="275" spans="1:18" ht="17.100000000000001" customHeight="1" x14ac:dyDescent="0.25">
      <c r="A275" s="51" t="s">
        <v>367</v>
      </c>
      <c r="B275" s="51" t="s">
        <v>114</v>
      </c>
      <c r="C275" s="80">
        <v>12573</v>
      </c>
      <c r="E275" s="51" t="s">
        <v>27</v>
      </c>
      <c r="F275" s="51" t="s">
        <v>21</v>
      </c>
      <c r="G275" s="51" t="s">
        <v>16</v>
      </c>
      <c r="J275" s="51" t="s">
        <v>18</v>
      </c>
      <c r="K275" s="51" t="s">
        <v>16</v>
      </c>
      <c r="Q2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75" s="51" t="s">
        <v>398</v>
      </c>
    </row>
    <row r="276" spans="1:18" ht="17.100000000000001" customHeight="1" x14ac:dyDescent="0.25">
      <c r="A276" s="51" t="s">
        <v>368</v>
      </c>
      <c r="B276" s="51" t="s">
        <v>114</v>
      </c>
      <c r="C276" s="80">
        <v>12574</v>
      </c>
      <c r="E276" s="51" t="s">
        <v>27</v>
      </c>
      <c r="F276" s="51" t="s">
        <v>21</v>
      </c>
      <c r="G276" s="51" t="s">
        <v>16</v>
      </c>
      <c r="J276" s="51" t="s">
        <v>18</v>
      </c>
      <c r="K276" s="51" t="s">
        <v>16</v>
      </c>
      <c r="Q2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76" s="51" t="s">
        <v>398</v>
      </c>
    </row>
    <row r="277" spans="1:18" ht="17.100000000000001" customHeight="1" x14ac:dyDescent="0.25">
      <c r="A277" s="51" t="s">
        <v>369</v>
      </c>
      <c r="B277" s="51" t="s">
        <v>114</v>
      </c>
      <c r="C277" s="80">
        <v>12575</v>
      </c>
      <c r="E277" s="51" t="s">
        <v>27</v>
      </c>
      <c r="F277" s="51" t="s">
        <v>21</v>
      </c>
      <c r="G277" s="51" t="s">
        <v>16</v>
      </c>
      <c r="J277" s="51" t="s">
        <v>18</v>
      </c>
      <c r="K277" s="51" t="s">
        <v>16</v>
      </c>
      <c r="Q2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77" s="51" t="s">
        <v>398</v>
      </c>
    </row>
    <row r="278" spans="1:18" ht="17.100000000000001" customHeight="1" x14ac:dyDescent="0.25">
      <c r="A278" s="51" t="s">
        <v>370</v>
      </c>
      <c r="B278" s="51" t="s">
        <v>114</v>
      </c>
      <c r="C278" s="80">
        <v>12576</v>
      </c>
      <c r="E278" s="51" t="s">
        <v>27</v>
      </c>
      <c r="F278" s="51" t="s">
        <v>21</v>
      </c>
      <c r="G278" s="51" t="s">
        <v>16</v>
      </c>
      <c r="J278" s="51" t="s">
        <v>18</v>
      </c>
      <c r="K278" s="51" t="s">
        <v>16</v>
      </c>
      <c r="Q2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78" s="51" t="s">
        <v>398</v>
      </c>
    </row>
    <row r="279" spans="1:18" ht="17.100000000000001" customHeight="1" x14ac:dyDescent="0.25">
      <c r="A279" s="51" t="s">
        <v>371</v>
      </c>
      <c r="B279" s="51" t="s">
        <v>114</v>
      </c>
      <c r="C279" s="80">
        <v>12577</v>
      </c>
      <c r="E279" s="51" t="s">
        <v>27</v>
      </c>
      <c r="F279" s="51" t="s">
        <v>21</v>
      </c>
      <c r="G279" s="51" t="s">
        <v>16</v>
      </c>
      <c r="J279" s="51" t="s">
        <v>18</v>
      </c>
      <c r="K279" s="51" t="s">
        <v>16</v>
      </c>
      <c r="Q2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79" s="51" t="s">
        <v>398</v>
      </c>
    </row>
    <row r="280" spans="1:18" ht="17.100000000000001" customHeight="1" x14ac:dyDescent="0.25">
      <c r="A280" s="51" t="s">
        <v>372</v>
      </c>
      <c r="B280" s="51" t="s">
        <v>114</v>
      </c>
      <c r="C280" s="80">
        <v>12578</v>
      </c>
      <c r="E280" s="51" t="s">
        <v>27</v>
      </c>
      <c r="F280" s="51" t="s">
        <v>21</v>
      </c>
      <c r="G280" s="51" t="s">
        <v>16</v>
      </c>
      <c r="J280" s="51" t="s">
        <v>18</v>
      </c>
      <c r="K280" s="51" t="s">
        <v>16</v>
      </c>
      <c r="Q2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80" s="51" t="s">
        <v>398</v>
      </c>
    </row>
    <row r="281" spans="1:18" ht="17.100000000000001" customHeight="1" x14ac:dyDescent="0.25">
      <c r="A281" s="51" t="s">
        <v>373</v>
      </c>
      <c r="B281" s="51" t="s">
        <v>114</v>
      </c>
      <c r="C281" s="80">
        <v>12579</v>
      </c>
      <c r="E281" s="51" t="s">
        <v>27</v>
      </c>
      <c r="F281" s="51" t="s">
        <v>21</v>
      </c>
      <c r="G281" s="51" t="s">
        <v>16</v>
      </c>
      <c r="J281" s="51" t="s">
        <v>18</v>
      </c>
      <c r="K281" s="51" t="s">
        <v>16</v>
      </c>
      <c r="Q2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81" s="51" t="s">
        <v>398</v>
      </c>
    </row>
    <row r="282" spans="1:18" ht="17.100000000000001" customHeight="1" x14ac:dyDescent="0.25">
      <c r="A282" s="51" t="s">
        <v>374</v>
      </c>
      <c r="B282" s="51" t="s">
        <v>114</v>
      </c>
      <c r="C282" s="80">
        <v>12580</v>
      </c>
      <c r="E282" s="51" t="s">
        <v>27</v>
      </c>
      <c r="F282" s="51" t="s">
        <v>21</v>
      </c>
      <c r="G282" s="51" t="s">
        <v>16</v>
      </c>
      <c r="J282" s="51" t="s">
        <v>18</v>
      </c>
      <c r="K282" s="51" t="s">
        <v>16</v>
      </c>
      <c r="Q2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82" s="51" t="s">
        <v>398</v>
      </c>
    </row>
    <row r="283" spans="1:18" ht="17.100000000000001" customHeight="1" x14ac:dyDescent="0.25">
      <c r="A283" s="51" t="s">
        <v>375</v>
      </c>
      <c r="B283" s="51" t="s">
        <v>114</v>
      </c>
      <c r="C283" s="80">
        <v>12581</v>
      </c>
      <c r="E283" s="51" t="s">
        <v>27</v>
      </c>
      <c r="F283" s="51" t="s">
        <v>21</v>
      </c>
      <c r="G283" s="51" t="s">
        <v>16</v>
      </c>
      <c r="J283" s="51" t="s">
        <v>18</v>
      </c>
      <c r="K283" s="51" t="s">
        <v>16</v>
      </c>
      <c r="Q2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83" s="51" t="s">
        <v>398</v>
      </c>
    </row>
    <row r="284" spans="1:18" ht="17.100000000000001" customHeight="1" x14ac:dyDescent="0.25">
      <c r="A284" s="51" t="s">
        <v>376</v>
      </c>
      <c r="B284" s="51" t="s">
        <v>114</v>
      </c>
      <c r="C284" s="80">
        <v>12582</v>
      </c>
      <c r="E284" s="51" t="s">
        <v>27</v>
      </c>
      <c r="F284" s="51" t="s">
        <v>21</v>
      </c>
      <c r="G284" s="51" t="s">
        <v>16</v>
      </c>
      <c r="J284" s="51" t="s">
        <v>18</v>
      </c>
      <c r="K284" s="51" t="s">
        <v>16</v>
      </c>
      <c r="Q2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84" s="51" t="s">
        <v>398</v>
      </c>
    </row>
    <row r="285" spans="1:18" ht="17.100000000000001" customHeight="1" x14ac:dyDescent="0.25">
      <c r="A285" s="51" t="s">
        <v>376</v>
      </c>
      <c r="B285" s="51" t="s">
        <v>114</v>
      </c>
      <c r="C285" s="80">
        <v>12583</v>
      </c>
      <c r="E285" s="51" t="s">
        <v>27</v>
      </c>
      <c r="F285" s="51" t="s">
        <v>21</v>
      </c>
      <c r="G285" s="51" t="s">
        <v>16</v>
      </c>
      <c r="J285" s="51" t="s">
        <v>18</v>
      </c>
      <c r="K285" s="51" t="s">
        <v>16</v>
      </c>
      <c r="Q2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85" s="51" t="s">
        <v>398</v>
      </c>
    </row>
    <row r="286" spans="1:18" ht="17.100000000000001" customHeight="1" x14ac:dyDescent="0.25">
      <c r="A286" s="51" t="s">
        <v>376</v>
      </c>
      <c r="B286" s="51" t="s">
        <v>114</v>
      </c>
      <c r="C286" s="80">
        <v>12584</v>
      </c>
      <c r="E286" s="51" t="s">
        <v>27</v>
      </c>
      <c r="F286" s="51" t="s">
        <v>21</v>
      </c>
      <c r="G286" s="51" t="s">
        <v>16</v>
      </c>
      <c r="J286" s="51" t="s">
        <v>18</v>
      </c>
      <c r="K286" s="51" t="s">
        <v>16</v>
      </c>
      <c r="Q2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86" s="51" t="s">
        <v>398</v>
      </c>
    </row>
    <row r="287" spans="1:18" ht="17.100000000000001" customHeight="1" x14ac:dyDescent="0.25">
      <c r="A287" s="51" t="s">
        <v>377</v>
      </c>
      <c r="B287" s="51" t="s">
        <v>114</v>
      </c>
      <c r="C287" s="80">
        <v>12585</v>
      </c>
      <c r="E287" s="51" t="s">
        <v>27</v>
      </c>
      <c r="F287" s="51" t="s">
        <v>21</v>
      </c>
      <c r="G287" s="51" t="s">
        <v>16</v>
      </c>
      <c r="J287" s="51" t="s">
        <v>18</v>
      </c>
      <c r="K287" s="51" t="s">
        <v>16</v>
      </c>
      <c r="Q2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87" s="51" t="s">
        <v>398</v>
      </c>
    </row>
    <row r="288" spans="1:18" ht="17.100000000000001" customHeight="1" x14ac:dyDescent="0.25">
      <c r="A288" s="51" t="s">
        <v>378</v>
      </c>
      <c r="B288" s="51" t="s">
        <v>114</v>
      </c>
      <c r="C288" s="80">
        <v>12586</v>
      </c>
      <c r="E288" s="51" t="s">
        <v>27</v>
      </c>
      <c r="F288" s="51" t="s">
        <v>21</v>
      </c>
      <c r="G288" s="51" t="s">
        <v>16</v>
      </c>
      <c r="J288" s="51" t="s">
        <v>18</v>
      </c>
      <c r="K288" s="51" t="s">
        <v>16</v>
      </c>
      <c r="Q2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88" s="51" t="s">
        <v>398</v>
      </c>
    </row>
    <row r="289" spans="1:18" ht="17.100000000000001" customHeight="1" x14ac:dyDescent="0.25">
      <c r="A289" s="51" t="s">
        <v>379</v>
      </c>
      <c r="B289" s="51" t="s">
        <v>114</v>
      </c>
      <c r="C289" s="80">
        <v>12587</v>
      </c>
      <c r="E289" s="51" t="s">
        <v>27</v>
      </c>
      <c r="F289" s="51" t="s">
        <v>21</v>
      </c>
      <c r="G289" s="51" t="s">
        <v>16</v>
      </c>
      <c r="J289" s="51" t="s">
        <v>18</v>
      </c>
      <c r="K289" s="51" t="s">
        <v>16</v>
      </c>
      <c r="Q2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89" s="51" t="s">
        <v>398</v>
      </c>
    </row>
    <row r="290" spans="1:18" ht="17.100000000000001" customHeight="1" x14ac:dyDescent="0.25">
      <c r="A290" s="51" t="s">
        <v>380</v>
      </c>
      <c r="B290" s="51" t="s">
        <v>114</v>
      </c>
      <c r="C290" s="80">
        <v>12588</v>
      </c>
      <c r="E290" s="51" t="s">
        <v>27</v>
      </c>
      <c r="F290" s="51" t="s">
        <v>21</v>
      </c>
      <c r="G290" s="51" t="s">
        <v>16</v>
      </c>
      <c r="J290" s="51" t="s">
        <v>18</v>
      </c>
      <c r="K290" s="51" t="s">
        <v>16</v>
      </c>
      <c r="Q2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90" s="51" t="s">
        <v>398</v>
      </c>
    </row>
    <row r="291" spans="1:18" ht="17.100000000000001" customHeight="1" x14ac:dyDescent="0.25">
      <c r="A291" s="51" t="s">
        <v>381</v>
      </c>
      <c r="B291" s="51" t="s">
        <v>114</v>
      </c>
      <c r="C291" s="80">
        <v>12589</v>
      </c>
      <c r="E291" s="51" t="s">
        <v>27</v>
      </c>
      <c r="F291" s="51" t="s">
        <v>21</v>
      </c>
      <c r="G291" s="51" t="s">
        <v>16</v>
      </c>
      <c r="J291" s="51" t="s">
        <v>18</v>
      </c>
      <c r="K291" s="51" t="s">
        <v>16</v>
      </c>
      <c r="Q2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91" s="51" t="s">
        <v>398</v>
      </c>
    </row>
    <row r="292" spans="1:18" ht="17.100000000000001" customHeight="1" x14ac:dyDescent="0.25">
      <c r="A292" s="51" t="s">
        <v>382</v>
      </c>
      <c r="B292" s="51" t="s">
        <v>114</v>
      </c>
      <c r="C292" s="80">
        <v>12590</v>
      </c>
      <c r="E292" s="51" t="s">
        <v>27</v>
      </c>
      <c r="F292" s="51" t="s">
        <v>21</v>
      </c>
      <c r="G292" s="51" t="s">
        <v>16</v>
      </c>
      <c r="J292" s="51" t="s">
        <v>18</v>
      </c>
      <c r="K292" s="51" t="s">
        <v>16</v>
      </c>
      <c r="Q2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92" s="51" t="s">
        <v>398</v>
      </c>
    </row>
    <row r="293" spans="1:18" ht="17.100000000000001" customHeight="1" x14ac:dyDescent="0.25">
      <c r="A293" s="51" t="s">
        <v>383</v>
      </c>
      <c r="B293" s="51" t="s">
        <v>114</v>
      </c>
      <c r="C293" s="80">
        <v>12591</v>
      </c>
      <c r="E293" s="51" t="s">
        <v>27</v>
      </c>
      <c r="F293" s="51" t="s">
        <v>21</v>
      </c>
      <c r="G293" s="51" t="s">
        <v>16</v>
      </c>
      <c r="J293" s="51" t="s">
        <v>18</v>
      </c>
      <c r="K293" s="51" t="s">
        <v>16</v>
      </c>
      <c r="Q2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93" s="51" t="s">
        <v>398</v>
      </c>
    </row>
    <row r="294" spans="1:18" ht="17.100000000000001" customHeight="1" x14ac:dyDescent="0.25">
      <c r="A294" s="51" t="s">
        <v>384</v>
      </c>
      <c r="B294" s="51" t="s">
        <v>114</v>
      </c>
      <c r="C294" s="80">
        <v>12592</v>
      </c>
      <c r="E294" s="51" t="s">
        <v>27</v>
      </c>
      <c r="F294" s="51" t="s">
        <v>21</v>
      </c>
      <c r="G294" s="51" t="s">
        <v>16</v>
      </c>
      <c r="J294" s="51" t="s">
        <v>18</v>
      </c>
      <c r="K294" s="51" t="s">
        <v>16</v>
      </c>
      <c r="Q2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94" s="51" t="s">
        <v>398</v>
      </c>
    </row>
    <row r="295" spans="1:18" ht="17.100000000000001" customHeight="1" x14ac:dyDescent="0.25">
      <c r="A295" s="51" t="s">
        <v>385</v>
      </c>
      <c r="B295" s="51" t="s">
        <v>114</v>
      </c>
      <c r="C295" s="80">
        <v>12593</v>
      </c>
      <c r="E295" s="51" t="s">
        <v>27</v>
      </c>
      <c r="F295" s="51" t="s">
        <v>21</v>
      </c>
      <c r="G295" s="51" t="s">
        <v>16</v>
      </c>
      <c r="J295" s="51" t="s">
        <v>18</v>
      </c>
      <c r="K295" s="51" t="s">
        <v>16</v>
      </c>
      <c r="Q2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95" s="51" t="s">
        <v>398</v>
      </c>
    </row>
    <row r="296" spans="1:18" ht="17.100000000000001" customHeight="1" x14ac:dyDescent="0.25">
      <c r="A296" s="51" t="s">
        <v>386</v>
      </c>
      <c r="B296" s="51" t="s">
        <v>114</v>
      </c>
      <c r="C296" s="80">
        <v>12594</v>
      </c>
      <c r="E296" s="51" t="s">
        <v>27</v>
      </c>
      <c r="F296" s="51" t="s">
        <v>21</v>
      </c>
      <c r="G296" s="51" t="s">
        <v>16</v>
      </c>
      <c r="J296" s="51" t="s">
        <v>18</v>
      </c>
      <c r="K296" s="51" t="s">
        <v>16</v>
      </c>
      <c r="Q2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96" s="51" t="s">
        <v>398</v>
      </c>
    </row>
    <row r="297" spans="1:18" ht="17.100000000000001" customHeight="1" x14ac:dyDescent="0.25">
      <c r="A297" s="51" t="s">
        <v>387</v>
      </c>
      <c r="B297" s="51" t="s">
        <v>114</v>
      </c>
      <c r="C297" s="80">
        <v>12595</v>
      </c>
      <c r="E297" s="51" t="s">
        <v>27</v>
      </c>
      <c r="F297" s="51" t="s">
        <v>21</v>
      </c>
      <c r="G297" s="51" t="s">
        <v>16</v>
      </c>
      <c r="J297" s="51" t="s">
        <v>18</v>
      </c>
      <c r="K297" s="51" t="s">
        <v>16</v>
      </c>
      <c r="Q2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97" s="51" t="s">
        <v>398</v>
      </c>
    </row>
    <row r="298" spans="1:18" ht="17.100000000000001" customHeight="1" x14ac:dyDescent="0.25">
      <c r="A298" s="51" t="s">
        <v>388</v>
      </c>
      <c r="B298" s="51" t="s">
        <v>114</v>
      </c>
      <c r="C298" s="80">
        <v>12596</v>
      </c>
      <c r="E298" s="51" t="s">
        <v>27</v>
      </c>
      <c r="F298" s="51" t="s">
        <v>21</v>
      </c>
      <c r="G298" s="51" t="s">
        <v>16</v>
      </c>
      <c r="J298" s="51" t="s">
        <v>18</v>
      </c>
      <c r="K298" s="51" t="s">
        <v>16</v>
      </c>
      <c r="Q2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98" s="51" t="s">
        <v>398</v>
      </c>
    </row>
    <row r="299" spans="1:18" ht="17.100000000000001" customHeight="1" x14ac:dyDescent="0.25">
      <c r="A299" s="51" t="s">
        <v>389</v>
      </c>
      <c r="B299" s="51" t="s">
        <v>114</v>
      </c>
      <c r="C299" s="80">
        <v>12597</v>
      </c>
      <c r="E299" s="51" t="s">
        <v>27</v>
      </c>
      <c r="F299" s="51" t="s">
        <v>21</v>
      </c>
      <c r="G299" s="51" t="s">
        <v>16</v>
      </c>
      <c r="J299" s="51" t="s">
        <v>18</v>
      </c>
      <c r="K299" s="51" t="s">
        <v>16</v>
      </c>
      <c r="Q2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299" s="51" t="s">
        <v>398</v>
      </c>
    </row>
    <row r="300" spans="1:18" ht="17.100000000000001" customHeight="1" x14ac:dyDescent="0.25">
      <c r="A300" s="51" t="s">
        <v>390</v>
      </c>
      <c r="B300" s="51" t="s">
        <v>114</v>
      </c>
      <c r="C300" s="80">
        <v>12598</v>
      </c>
      <c r="E300" s="51" t="s">
        <v>27</v>
      </c>
      <c r="F300" s="51" t="s">
        <v>21</v>
      </c>
      <c r="G300" s="51" t="s">
        <v>16</v>
      </c>
      <c r="J300" s="51" t="s">
        <v>18</v>
      </c>
      <c r="K300" s="51" t="s">
        <v>16</v>
      </c>
      <c r="Q3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300" s="51" t="s">
        <v>398</v>
      </c>
    </row>
    <row r="301" spans="1:18" ht="17.100000000000001" customHeight="1" x14ac:dyDescent="0.25">
      <c r="A301" s="51" t="s">
        <v>391</v>
      </c>
      <c r="B301" s="51" t="s">
        <v>114</v>
      </c>
      <c r="C301" s="80">
        <v>12599</v>
      </c>
      <c r="E301" s="51" t="s">
        <v>27</v>
      </c>
      <c r="F301" s="51" t="s">
        <v>21</v>
      </c>
      <c r="G301" s="51" t="s">
        <v>16</v>
      </c>
      <c r="J301" s="51" t="s">
        <v>18</v>
      </c>
      <c r="K301" s="51" t="s">
        <v>16</v>
      </c>
      <c r="Q3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301" s="51" t="s">
        <v>398</v>
      </c>
    </row>
    <row r="302" spans="1:18" ht="17.100000000000001" customHeight="1" x14ac:dyDescent="0.25">
      <c r="A302" s="51" t="s">
        <v>392</v>
      </c>
      <c r="B302" s="51" t="s">
        <v>114</v>
      </c>
      <c r="C302" s="80">
        <v>12600</v>
      </c>
      <c r="E302" s="51" t="s">
        <v>27</v>
      </c>
      <c r="F302" s="51" t="s">
        <v>21</v>
      </c>
      <c r="G302" s="51" t="s">
        <v>16</v>
      </c>
      <c r="J302" s="51" t="s">
        <v>18</v>
      </c>
      <c r="K302" s="51" t="s">
        <v>16</v>
      </c>
      <c r="Q3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302" s="51" t="s">
        <v>398</v>
      </c>
    </row>
    <row r="303" spans="1:18" ht="17.100000000000001" customHeight="1" x14ac:dyDescent="0.25">
      <c r="A303" s="51" t="s">
        <v>393</v>
      </c>
      <c r="B303" s="51" t="s">
        <v>114</v>
      </c>
      <c r="C303" s="80">
        <v>12601</v>
      </c>
      <c r="E303" s="51" t="s">
        <v>27</v>
      </c>
      <c r="F303" s="51" t="s">
        <v>21</v>
      </c>
      <c r="G303" s="51" t="s">
        <v>16</v>
      </c>
      <c r="J303" s="51" t="s">
        <v>18</v>
      </c>
      <c r="K303" s="51" t="s">
        <v>16</v>
      </c>
      <c r="Q3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303" s="51" t="s">
        <v>398</v>
      </c>
    </row>
    <row r="304" spans="1:18" ht="17.100000000000001" customHeight="1" x14ac:dyDescent="0.25">
      <c r="A304" s="51" t="s">
        <v>394</v>
      </c>
      <c r="B304" s="51" t="s">
        <v>114</v>
      </c>
      <c r="C304" s="80">
        <v>12602</v>
      </c>
      <c r="E304" s="51" t="s">
        <v>27</v>
      </c>
      <c r="F304" s="51" t="s">
        <v>21</v>
      </c>
      <c r="G304" s="51" t="s">
        <v>16</v>
      </c>
      <c r="J304" s="51" t="s">
        <v>18</v>
      </c>
      <c r="K304" s="51" t="s">
        <v>16</v>
      </c>
      <c r="Q3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304" s="51" t="s">
        <v>398</v>
      </c>
    </row>
    <row r="305" spans="1:18" ht="17.100000000000001" customHeight="1" x14ac:dyDescent="0.25">
      <c r="A305" s="51" t="s">
        <v>395</v>
      </c>
      <c r="B305" s="51" t="s">
        <v>114</v>
      </c>
      <c r="C305" s="80">
        <v>12603</v>
      </c>
      <c r="E305" s="51" t="s">
        <v>27</v>
      </c>
      <c r="F305" s="51" t="s">
        <v>21</v>
      </c>
      <c r="G305" s="51" t="s">
        <v>16</v>
      </c>
      <c r="J305" s="51" t="s">
        <v>18</v>
      </c>
      <c r="K305" s="51" t="s">
        <v>16</v>
      </c>
      <c r="Q3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305" s="51" t="s">
        <v>398</v>
      </c>
    </row>
    <row r="306" spans="1:18" ht="17.100000000000001" customHeight="1" x14ac:dyDescent="0.25">
      <c r="A306" s="51" t="s">
        <v>396</v>
      </c>
      <c r="B306" s="51" t="s">
        <v>114</v>
      </c>
      <c r="C306" s="80">
        <v>12604</v>
      </c>
      <c r="E306" s="51" t="s">
        <v>27</v>
      </c>
      <c r="F306" s="51" t="s">
        <v>21</v>
      </c>
      <c r="G306" s="51" t="s">
        <v>16</v>
      </c>
      <c r="J306" s="51" t="s">
        <v>18</v>
      </c>
      <c r="K306" s="51" t="s">
        <v>16</v>
      </c>
      <c r="Q3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306" s="51" t="s">
        <v>398</v>
      </c>
    </row>
    <row r="307" spans="1:18" ht="17.100000000000001" customHeight="1" x14ac:dyDescent="0.25">
      <c r="A307" s="51" t="s">
        <v>396</v>
      </c>
      <c r="B307" s="51" t="s">
        <v>114</v>
      </c>
      <c r="C307" s="80">
        <v>12605</v>
      </c>
      <c r="E307" s="51" t="s">
        <v>27</v>
      </c>
      <c r="F307" s="51" t="s">
        <v>21</v>
      </c>
      <c r="G307" s="51" t="s">
        <v>16</v>
      </c>
      <c r="J307" s="51" t="s">
        <v>18</v>
      </c>
      <c r="K307" s="51" t="s">
        <v>16</v>
      </c>
      <c r="Q3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  <c r="R307" s="51" t="s">
        <v>398</v>
      </c>
    </row>
    <row r="308" spans="1:18" ht="17.100000000000001" customHeight="1" x14ac:dyDescent="0.3">
      <c r="J308" s="51"/>
      <c r="Q3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9" spans="1:18" ht="17.100000000000001" customHeight="1" x14ac:dyDescent="0.3">
      <c r="J309" s="51"/>
      <c r="Q3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0" spans="1:18" ht="17.100000000000001" customHeight="1" x14ac:dyDescent="0.3">
      <c r="J310" s="51"/>
      <c r="Q3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1" spans="1:18" ht="17.100000000000001" customHeight="1" x14ac:dyDescent="0.3">
      <c r="J311" s="51"/>
      <c r="Q3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2" spans="1:18" ht="17.100000000000001" customHeight="1" x14ac:dyDescent="0.3">
      <c r="J312" s="51"/>
      <c r="Q3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3" spans="1:18" ht="17.100000000000001" customHeight="1" x14ac:dyDescent="0.3">
      <c r="J313" s="51"/>
      <c r="Q3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4" spans="1:18" ht="17.100000000000001" customHeight="1" x14ac:dyDescent="0.3">
      <c r="J314" s="51"/>
      <c r="Q3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5" spans="1:18" ht="17.100000000000001" customHeight="1" x14ac:dyDescent="0.3">
      <c r="J315" s="51"/>
      <c r="Q3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6" spans="1:18" ht="17.100000000000001" customHeight="1" x14ac:dyDescent="0.3">
      <c r="J316" s="51"/>
      <c r="Q3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7" spans="1:18" ht="17.100000000000001" customHeight="1" x14ac:dyDescent="0.3">
      <c r="J317" s="51"/>
      <c r="Q3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8" spans="1:18" ht="17.100000000000001" customHeight="1" x14ac:dyDescent="0.3">
      <c r="J318" s="51"/>
      <c r="Q3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9" spans="1:18" ht="17.100000000000001" customHeight="1" x14ac:dyDescent="0.3">
      <c r="J319" s="51"/>
      <c r="Q3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0" spans="1:18" ht="17.100000000000001" customHeight="1" x14ac:dyDescent="0.3">
      <c r="J320" s="51"/>
      <c r="Q3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1" spans="10:17" ht="17.100000000000001" customHeight="1" x14ac:dyDescent="0.3">
      <c r="J321" s="51"/>
      <c r="Q3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2" spans="10:17" ht="17.100000000000001" customHeight="1" x14ac:dyDescent="0.3">
      <c r="J322" s="51"/>
      <c r="Q3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3" spans="10:17" ht="17.100000000000001" customHeight="1" x14ac:dyDescent="0.3">
      <c r="J323" s="51"/>
      <c r="Q3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4" spans="10:17" ht="17.100000000000001" customHeight="1" x14ac:dyDescent="0.3">
      <c r="J324" s="51"/>
      <c r="Q3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5" spans="10:17" ht="17.100000000000001" customHeight="1" x14ac:dyDescent="0.3">
      <c r="J325" s="51"/>
      <c r="Q3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6" spans="10:17" ht="17.100000000000001" customHeight="1" x14ac:dyDescent="0.3">
      <c r="J326" s="51"/>
      <c r="Q3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7" spans="10:17" ht="17.100000000000001" customHeight="1" x14ac:dyDescent="0.3">
      <c r="J327" s="51"/>
      <c r="Q3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8" spans="10:17" ht="17.100000000000001" customHeight="1" x14ac:dyDescent="0.3">
      <c r="J328" s="51"/>
      <c r="Q3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9" spans="10:17" ht="17.100000000000001" customHeight="1" x14ac:dyDescent="0.3">
      <c r="J329" s="51"/>
      <c r="Q3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0" spans="10:17" ht="17.100000000000001" customHeight="1" x14ac:dyDescent="0.3">
      <c r="J330" s="51"/>
      <c r="Q3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1" spans="10:17" ht="17.100000000000001" customHeight="1" x14ac:dyDescent="0.3">
      <c r="J331" s="51"/>
      <c r="Q3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2" spans="10:17" ht="17.100000000000001" customHeight="1" x14ac:dyDescent="0.3">
      <c r="J332" s="51"/>
      <c r="Q3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3" spans="10:17" ht="17.100000000000001" customHeight="1" x14ac:dyDescent="0.3">
      <c r="J333" s="51"/>
      <c r="Q3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4" spans="10:17" ht="17.100000000000001" customHeight="1" x14ac:dyDescent="0.3">
      <c r="J334" s="51"/>
      <c r="Q3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5" spans="10:17" ht="17.100000000000001" customHeight="1" x14ac:dyDescent="0.3">
      <c r="J335" s="51"/>
      <c r="Q3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6" spans="10:17" ht="17.100000000000001" customHeight="1" x14ac:dyDescent="0.3">
      <c r="J336" s="51"/>
      <c r="Q3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7" spans="10:17" ht="17.100000000000001" customHeight="1" x14ac:dyDescent="0.3">
      <c r="J337" s="51"/>
      <c r="Q3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8" spans="10:17" ht="17.100000000000001" customHeight="1" x14ac:dyDescent="0.3">
      <c r="J338" s="51"/>
      <c r="Q3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9" spans="10:17" ht="17.100000000000001" customHeight="1" x14ac:dyDescent="0.3">
      <c r="J339" s="51"/>
      <c r="Q3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0" spans="10:17" ht="17.100000000000001" customHeight="1" x14ac:dyDescent="0.3">
      <c r="J340" s="51"/>
      <c r="Q3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1" spans="10:17" ht="17.100000000000001" customHeight="1" x14ac:dyDescent="0.3">
      <c r="J341" s="51"/>
      <c r="Q3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2" spans="10:17" ht="17.100000000000001" customHeight="1" x14ac:dyDescent="0.3">
      <c r="J342" s="51"/>
      <c r="Q3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3" spans="10:17" ht="17.100000000000001" customHeight="1" x14ac:dyDescent="0.3">
      <c r="J343" s="51"/>
      <c r="Q3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4" spans="10:17" ht="17.100000000000001" customHeight="1" x14ac:dyDescent="0.3">
      <c r="J344" s="51"/>
      <c r="Q3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5" spans="10:17" ht="17.100000000000001" customHeight="1" x14ac:dyDescent="0.3">
      <c r="J345" s="51"/>
      <c r="Q3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6" spans="10:17" ht="17.100000000000001" customHeight="1" x14ac:dyDescent="0.3">
      <c r="J346" s="51"/>
      <c r="Q3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7" spans="10:17" ht="17.100000000000001" customHeight="1" x14ac:dyDescent="0.3">
      <c r="J347" s="51"/>
      <c r="Q3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8" spans="10:17" ht="17.100000000000001" customHeight="1" x14ac:dyDescent="0.3">
      <c r="J348" s="51"/>
      <c r="Q3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9" spans="10:17" ht="17.100000000000001" customHeight="1" x14ac:dyDescent="0.3">
      <c r="J349" s="51"/>
      <c r="Q3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0" spans="10:17" ht="17.100000000000001" customHeight="1" x14ac:dyDescent="0.3">
      <c r="J350" s="51"/>
      <c r="Q3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1" spans="10:17" ht="17.100000000000001" customHeight="1" x14ac:dyDescent="0.3">
      <c r="J351" s="51"/>
      <c r="Q3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2" spans="10:17" ht="17.100000000000001" customHeight="1" x14ac:dyDescent="0.3">
      <c r="J352" s="51"/>
      <c r="Q3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3" spans="10:17" ht="17.100000000000001" customHeight="1" x14ac:dyDescent="0.3">
      <c r="J353" s="51"/>
      <c r="Q3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4" spans="10:17" ht="17.100000000000001" customHeight="1" x14ac:dyDescent="0.3">
      <c r="J354" s="51"/>
      <c r="Q3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5" spans="10:17" ht="17.100000000000001" customHeight="1" x14ac:dyDescent="0.3">
      <c r="J355" s="51"/>
      <c r="Q3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6" spans="10:17" ht="17.100000000000001" customHeight="1" x14ac:dyDescent="0.3">
      <c r="J356" s="51"/>
      <c r="Q3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7" spans="10:17" ht="17.100000000000001" customHeight="1" x14ac:dyDescent="0.3">
      <c r="J357" s="51"/>
      <c r="Q3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8" spans="10:17" ht="17.100000000000001" customHeight="1" x14ac:dyDescent="0.3">
      <c r="J358" s="51"/>
      <c r="Q3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9" spans="10:17" ht="17.100000000000001" customHeight="1" x14ac:dyDescent="0.3">
      <c r="J359" s="51"/>
      <c r="Q3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0" spans="10:17" ht="17.100000000000001" customHeight="1" x14ac:dyDescent="0.3">
      <c r="J360" s="51"/>
      <c r="Q3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1" spans="10:17" ht="17.100000000000001" customHeight="1" x14ac:dyDescent="0.3">
      <c r="J361" s="51"/>
      <c r="Q3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2" spans="10:17" ht="17.100000000000001" customHeight="1" x14ac:dyDescent="0.3">
      <c r="J362" s="51"/>
      <c r="Q3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3" spans="10:17" ht="17.100000000000001" customHeight="1" x14ac:dyDescent="0.3">
      <c r="J363" s="51"/>
      <c r="Q3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4" spans="10:17" ht="17.100000000000001" customHeight="1" x14ac:dyDescent="0.3">
      <c r="J364" s="51"/>
      <c r="Q3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5" spans="10:17" ht="17.100000000000001" customHeight="1" x14ac:dyDescent="0.3">
      <c r="J365" s="51"/>
      <c r="Q3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6" spans="10:17" ht="17.100000000000001" customHeight="1" x14ac:dyDescent="0.3">
      <c r="J366" s="51"/>
      <c r="Q3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7" spans="10:17" ht="17.100000000000001" customHeight="1" x14ac:dyDescent="0.3">
      <c r="J367" s="51"/>
      <c r="Q3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8" spans="10:17" ht="17.100000000000001" customHeight="1" x14ac:dyDescent="0.3">
      <c r="J368" s="51"/>
      <c r="Q3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9" spans="10:17" ht="17.100000000000001" customHeight="1" x14ac:dyDescent="0.3">
      <c r="J369" s="51"/>
      <c r="Q3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0" spans="10:17" ht="17.100000000000001" customHeight="1" x14ac:dyDescent="0.3">
      <c r="J370" s="51"/>
      <c r="Q3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1" spans="10:17" ht="17.100000000000001" customHeight="1" x14ac:dyDescent="0.3">
      <c r="J371" s="51"/>
      <c r="Q3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2" spans="10:17" ht="17.100000000000001" customHeight="1" x14ac:dyDescent="0.3">
      <c r="J372" s="51"/>
      <c r="Q3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3" spans="10:17" ht="17.100000000000001" customHeight="1" x14ac:dyDescent="0.3">
      <c r="J373" s="51"/>
      <c r="Q3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4" spans="10:17" ht="17.100000000000001" customHeight="1" x14ac:dyDescent="0.3">
      <c r="J374" s="51"/>
      <c r="Q3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5" spans="10:17" ht="17.100000000000001" customHeight="1" x14ac:dyDescent="0.3">
      <c r="J375" s="51"/>
      <c r="Q3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6" spans="10:17" ht="17.100000000000001" customHeight="1" x14ac:dyDescent="0.3">
      <c r="J376" s="51"/>
      <c r="Q3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7" spans="10:17" ht="17.100000000000001" customHeight="1" x14ac:dyDescent="0.3">
      <c r="J377" s="51"/>
      <c r="Q3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8" spans="10:17" ht="17.100000000000001" customHeight="1" x14ac:dyDescent="0.3">
      <c r="J378" s="51"/>
      <c r="Q3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9" spans="10:17" ht="17.100000000000001" customHeight="1" x14ac:dyDescent="0.3">
      <c r="J379" s="51"/>
      <c r="Q3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0" spans="10:17" ht="17.100000000000001" customHeight="1" x14ac:dyDescent="0.3">
      <c r="J380" s="51"/>
      <c r="Q3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1" spans="10:17" ht="17.100000000000001" customHeight="1" x14ac:dyDescent="0.3">
      <c r="J381" s="51"/>
      <c r="Q3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2" spans="10:17" ht="17.100000000000001" customHeight="1" x14ac:dyDescent="0.3">
      <c r="J382" s="51"/>
      <c r="Q3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3" spans="10:17" ht="17.100000000000001" customHeight="1" x14ac:dyDescent="0.3">
      <c r="J383" s="51"/>
      <c r="Q3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4" spans="10:17" ht="17.100000000000001" customHeight="1" x14ac:dyDescent="0.3">
      <c r="J384" s="51"/>
      <c r="Q3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5" spans="10:17" ht="17.100000000000001" customHeight="1" x14ac:dyDescent="0.3">
      <c r="J385" s="51"/>
      <c r="Q3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6" spans="10:17" ht="17.100000000000001" customHeight="1" x14ac:dyDescent="0.3">
      <c r="J386" s="51"/>
      <c r="Q3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7" spans="10:17" ht="17.100000000000001" customHeight="1" x14ac:dyDescent="0.3">
      <c r="J387" s="51"/>
      <c r="Q3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8" spans="10:17" ht="17.100000000000001" customHeight="1" x14ac:dyDescent="0.3">
      <c r="J388" s="51"/>
      <c r="Q3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9" spans="10:17" ht="17.100000000000001" customHeight="1" x14ac:dyDescent="0.3">
      <c r="J389" s="51"/>
      <c r="Q3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0" spans="10:17" ht="17.100000000000001" customHeight="1" x14ac:dyDescent="0.3">
      <c r="J390" s="51"/>
      <c r="Q3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1" spans="10:17" ht="17.100000000000001" customHeight="1" x14ac:dyDescent="0.3">
      <c r="J391" s="51"/>
      <c r="Q3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2" spans="10:17" ht="17.100000000000001" customHeight="1" x14ac:dyDescent="0.3">
      <c r="J392" s="51"/>
      <c r="Q3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3" spans="10:17" ht="17.100000000000001" customHeight="1" x14ac:dyDescent="0.3">
      <c r="J393" s="51"/>
      <c r="Q3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4" spans="10:17" ht="17.100000000000001" customHeight="1" x14ac:dyDescent="0.3">
      <c r="J394" s="51"/>
      <c r="Q3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5" spans="10:17" ht="17.100000000000001" customHeight="1" x14ac:dyDescent="0.3">
      <c r="J395" s="51"/>
      <c r="Q3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6" spans="10:17" ht="17.100000000000001" customHeight="1" x14ac:dyDescent="0.3">
      <c r="J396" s="51"/>
      <c r="Q3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7" spans="10:17" ht="17.100000000000001" customHeight="1" x14ac:dyDescent="0.3">
      <c r="J397" s="51"/>
      <c r="Q3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8" spans="10:17" ht="17.100000000000001" customHeight="1" x14ac:dyDescent="0.3">
      <c r="J398" s="51"/>
      <c r="Q3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9" spans="10:17" ht="17.100000000000001" customHeight="1" x14ac:dyDescent="0.3">
      <c r="J399" s="51"/>
      <c r="Q3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0" spans="10:17" ht="17.100000000000001" customHeight="1" x14ac:dyDescent="0.3">
      <c r="J400" s="51"/>
      <c r="Q4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1" spans="10:17" ht="17.100000000000001" customHeight="1" x14ac:dyDescent="0.3">
      <c r="J401" s="51"/>
      <c r="Q4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2" spans="10:17" ht="17.100000000000001" customHeight="1" x14ac:dyDescent="0.3">
      <c r="J402" s="51"/>
      <c r="Q40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3" spans="10:17" ht="17.100000000000001" customHeight="1" x14ac:dyDescent="0.3">
      <c r="J403" s="51"/>
      <c r="Q40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4" spans="10:17" ht="17.100000000000001" customHeight="1" x14ac:dyDescent="0.3">
      <c r="J404" s="51"/>
      <c r="Q40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5" spans="10:17" ht="17.100000000000001" customHeight="1" x14ac:dyDescent="0.3">
      <c r="J405" s="51"/>
      <c r="Q40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6" spans="10:17" ht="17.100000000000001" customHeight="1" x14ac:dyDescent="0.3">
      <c r="J406" s="51"/>
      <c r="Q40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7" spans="10:17" ht="17.100000000000001" customHeight="1" x14ac:dyDescent="0.3">
      <c r="J407" s="51"/>
      <c r="Q40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8" spans="10:17" ht="17.100000000000001" customHeight="1" x14ac:dyDescent="0.3">
      <c r="J408" s="51"/>
      <c r="Q40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9" spans="10:17" ht="17.100000000000001" customHeight="1" x14ac:dyDescent="0.3">
      <c r="J409" s="51"/>
      <c r="Q40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0" spans="10:17" ht="17.100000000000001" customHeight="1" x14ac:dyDescent="0.3">
      <c r="J410" s="51"/>
      <c r="Q41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1" spans="10:17" ht="17.100000000000001" customHeight="1" x14ac:dyDescent="0.3">
      <c r="J411" s="51"/>
      <c r="Q41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2" spans="10:17" ht="17.100000000000001" customHeight="1" x14ac:dyDescent="0.3">
      <c r="J412" s="51"/>
      <c r="Q41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3" spans="10:17" ht="17.100000000000001" customHeight="1" x14ac:dyDescent="0.3">
      <c r="J413" s="51"/>
      <c r="Q41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4" spans="10:17" ht="17.100000000000001" customHeight="1" x14ac:dyDescent="0.3">
      <c r="J414" s="51"/>
      <c r="Q41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5" spans="10:17" ht="17.100000000000001" customHeight="1" x14ac:dyDescent="0.3">
      <c r="J415" s="51"/>
      <c r="Q41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6" spans="10:17" ht="17.100000000000001" customHeight="1" x14ac:dyDescent="0.3">
      <c r="J416" s="51"/>
      <c r="Q41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7" spans="10:17" ht="17.100000000000001" customHeight="1" x14ac:dyDescent="0.3">
      <c r="J417" s="51"/>
      <c r="Q41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8" spans="10:17" ht="17.100000000000001" customHeight="1" x14ac:dyDescent="0.3">
      <c r="J418" s="51"/>
      <c r="Q41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9" spans="10:17" ht="17.100000000000001" customHeight="1" x14ac:dyDescent="0.3">
      <c r="J419" s="51"/>
      <c r="Q41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0" spans="10:17" ht="17.100000000000001" customHeight="1" x14ac:dyDescent="0.3">
      <c r="J420" s="51"/>
      <c r="Q42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1" spans="10:17" ht="17.100000000000001" customHeight="1" x14ac:dyDescent="0.3">
      <c r="J421" s="51"/>
      <c r="Q42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2" spans="10:17" ht="17.100000000000001" customHeight="1" x14ac:dyDescent="0.3">
      <c r="J422" s="51"/>
      <c r="Q42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3" spans="10:17" ht="17.100000000000001" customHeight="1" x14ac:dyDescent="0.3">
      <c r="J423" s="51"/>
      <c r="Q42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4" spans="10:17" ht="17.100000000000001" customHeight="1" x14ac:dyDescent="0.3">
      <c r="J424" s="51"/>
      <c r="Q42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5" spans="10:17" ht="17.100000000000001" customHeight="1" x14ac:dyDescent="0.3">
      <c r="J425" s="51"/>
      <c r="Q42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6" spans="10:17" ht="17.100000000000001" customHeight="1" x14ac:dyDescent="0.3">
      <c r="J426" s="51"/>
      <c r="Q42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7" spans="10:17" ht="17.100000000000001" customHeight="1" x14ac:dyDescent="0.3">
      <c r="J427" s="51"/>
      <c r="Q42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8" spans="10:17" ht="17.100000000000001" customHeight="1" x14ac:dyDescent="0.3">
      <c r="J428" s="51"/>
      <c r="Q42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9" spans="10:17" ht="17.100000000000001" customHeight="1" x14ac:dyDescent="0.3">
      <c r="J429" s="51"/>
      <c r="Q42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0" spans="10:17" ht="17.100000000000001" customHeight="1" x14ac:dyDescent="0.3">
      <c r="J430" s="51"/>
      <c r="Q43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1" spans="10:17" ht="17.100000000000001" customHeight="1" x14ac:dyDescent="0.3">
      <c r="J431" s="51"/>
      <c r="Q43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2" spans="10:17" ht="17.100000000000001" customHeight="1" x14ac:dyDescent="0.3">
      <c r="J432" s="51"/>
      <c r="Q43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3" spans="10:17" ht="17.100000000000001" customHeight="1" x14ac:dyDescent="0.3">
      <c r="J433" s="51"/>
      <c r="Q43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4" spans="10:17" ht="17.100000000000001" customHeight="1" x14ac:dyDescent="0.3">
      <c r="J434" s="51"/>
      <c r="Q43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5" spans="10:17" ht="17.100000000000001" customHeight="1" x14ac:dyDescent="0.3">
      <c r="J435" s="51"/>
      <c r="Q43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6" spans="10:17" ht="17.100000000000001" customHeight="1" x14ac:dyDescent="0.3">
      <c r="J436" s="51"/>
      <c r="Q43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7" spans="10:17" ht="17.100000000000001" customHeight="1" x14ac:dyDescent="0.3">
      <c r="J437" s="51"/>
      <c r="Q43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8" spans="10:17" ht="17.100000000000001" customHeight="1" x14ac:dyDescent="0.3">
      <c r="J438" s="51"/>
      <c r="Q43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9" spans="10:17" ht="17.100000000000001" customHeight="1" x14ac:dyDescent="0.3">
      <c r="J439" s="51"/>
      <c r="Q43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0" spans="10:17" ht="17.100000000000001" customHeight="1" x14ac:dyDescent="0.3">
      <c r="J440" s="51"/>
      <c r="Q44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1" spans="10:17" ht="17.100000000000001" customHeight="1" x14ac:dyDescent="0.3">
      <c r="J441" s="51"/>
      <c r="Q44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2" spans="10:17" ht="17.100000000000001" customHeight="1" x14ac:dyDescent="0.3">
      <c r="J442" s="51"/>
      <c r="Q44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3" spans="10:17" ht="17.100000000000001" customHeight="1" x14ac:dyDescent="0.3">
      <c r="J443" s="51"/>
      <c r="Q44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4" spans="10:17" ht="17.100000000000001" customHeight="1" x14ac:dyDescent="0.3">
      <c r="J444" s="51"/>
      <c r="Q44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5" spans="10:17" ht="17.100000000000001" customHeight="1" x14ac:dyDescent="0.3">
      <c r="J445" s="51"/>
      <c r="Q44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6" spans="10:17" ht="17.100000000000001" customHeight="1" x14ac:dyDescent="0.3">
      <c r="J446" s="51"/>
      <c r="Q44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7" spans="10:17" ht="17.100000000000001" customHeight="1" x14ac:dyDescent="0.3">
      <c r="J447" s="51"/>
      <c r="Q44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8" spans="10:17" ht="17.100000000000001" customHeight="1" x14ac:dyDescent="0.3">
      <c r="J448" s="51"/>
      <c r="Q44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9" spans="10:17" ht="17.100000000000001" customHeight="1" x14ac:dyDescent="0.3">
      <c r="J449" s="51"/>
      <c r="Q44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0" spans="10:17" ht="17.100000000000001" customHeight="1" x14ac:dyDescent="0.3">
      <c r="J450" s="51"/>
      <c r="Q45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1" spans="10:17" ht="17.100000000000001" customHeight="1" x14ac:dyDescent="0.3">
      <c r="J451" s="51"/>
      <c r="Q45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2" spans="10:17" ht="17.100000000000001" customHeight="1" x14ac:dyDescent="0.3">
      <c r="J452" s="51"/>
      <c r="Q45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3" spans="10:17" ht="17.100000000000001" customHeight="1" x14ac:dyDescent="0.3">
      <c r="J453" s="51"/>
      <c r="Q45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4" spans="10:17" ht="17.100000000000001" customHeight="1" x14ac:dyDescent="0.3">
      <c r="J454" s="51"/>
      <c r="Q45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5" spans="10:17" ht="17.100000000000001" customHeight="1" x14ac:dyDescent="0.3">
      <c r="J455" s="51"/>
      <c r="Q45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6" spans="10:17" ht="17.100000000000001" customHeight="1" x14ac:dyDescent="0.3">
      <c r="J456" s="51"/>
      <c r="Q45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7" spans="10:17" ht="17.100000000000001" customHeight="1" x14ac:dyDescent="0.3">
      <c r="J457" s="51"/>
      <c r="Q45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8" spans="10:17" ht="17.100000000000001" customHeight="1" x14ac:dyDescent="0.3">
      <c r="J458" s="51"/>
      <c r="Q45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9" spans="10:17" ht="17.100000000000001" customHeight="1" x14ac:dyDescent="0.3">
      <c r="J459" s="51"/>
      <c r="Q45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0" spans="10:17" ht="17.100000000000001" customHeight="1" x14ac:dyDescent="0.3">
      <c r="J460" s="51"/>
      <c r="Q46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1" spans="10:17" ht="17.100000000000001" customHeight="1" x14ac:dyDescent="0.3">
      <c r="J461" s="51"/>
      <c r="Q46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2" spans="10:17" ht="17.100000000000001" customHeight="1" x14ac:dyDescent="0.3">
      <c r="J462" s="51"/>
      <c r="Q46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3" spans="10:17" ht="17.100000000000001" customHeight="1" x14ac:dyDescent="0.3">
      <c r="J463" s="51"/>
      <c r="Q46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4" spans="10:17" ht="17.100000000000001" customHeight="1" x14ac:dyDescent="0.3">
      <c r="J464" s="51"/>
      <c r="Q46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5" spans="10:17" ht="17.100000000000001" customHeight="1" x14ac:dyDescent="0.3">
      <c r="J465" s="51"/>
      <c r="Q46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6" spans="10:17" ht="17.100000000000001" customHeight="1" x14ac:dyDescent="0.3">
      <c r="J466" s="51"/>
      <c r="Q46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7" spans="10:17" ht="17.100000000000001" customHeight="1" x14ac:dyDescent="0.3">
      <c r="J467" s="51"/>
      <c r="Q46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8" spans="10:17" ht="17.100000000000001" customHeight="1" x14ac:dyDescent="0.3">
      <c r="J468" s="51"/>
      <c r="Q46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9" spans="10:17" ht="17.100000000000001" customHeight="1" x14ac:dyDescent="0.3">
      <c r="J469" s="51"/>
      <c r="Q46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0" spans="10:17" ht="17.100000000000001" customHeight="1" x14ac:dyDescent="0.3">
      <c r="J470" s="51"/>
      <c r="Q47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1" spans="10:17" ht="17.100000000000001" customHeight="1" x14ac:dyDescent="0.3">
      <c r="J471" s="51"/>
      <c r="Q47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2" spans="10:17" ht="17.100000000000001" customHeight="1" x14ac:dyDescent="0.3">
      <c r="J472" s="51"/>
      <c r="Q47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3" spans="10:17" ht="17.100000000000001" customHeight="1" x14ac:dyDescent="0.3">
      <c r="J473" s="51"/>
      <c r="Q47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4" spans="10:17" ht="17.100000000000001" customHeight="1" x14ac:dyDescent="0.3">
      <c r="J474" s="51"/>
      <c r="Q47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5" spans="10:17" ht="17.100000000000001" customHeight="1" x14ac:dyDescent="0.3">
      <c r="J475" s="51"/>
      <c r="Q47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6" spans="10:17" ht="17.100000000000001" customHeight="1" x14ac:dyDescent="0.3">
      <c r="J476" s="51"/>
      <c r="Q47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7" spans="10:17" ht="17.100000000000001" customHeight="1" x14ac:dyDescent="0.3">
      <c r="J477" s="51"/>
      <c r="Q47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8" spans="10:17" ht="17.100000000000001" customHeight="1" x14ac:dyDescent="0.3">
      <c r="J478" s="51"/>
      <c r="Q47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9" spans="10:17" ht="17.100000000000001" customHeight="1" x14ac:dyDescent="0.3">
      <c r="J479" s="51"/>
      <c r="Q47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0" spans="10:17" ht="17.100000000000001" customHeight="1" x14ac:dyDescent="0.3">
      <c r="J480" s="51"/>
      <c r="Q48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1" spans="10:17" ht="17.100000000000001" customHeight="1" x14ac:dyDescent="0.3">
      <c r="J481" s="51"/>
      <c r="Q48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2" spans="10:17" ht="17.100000000000001" customHeight="1" x14ac:dyDescent="0.3">
      <c r="J482" s="51"/>
      <c r="Q48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3" spans="10:17" ht="17.100000000000001" customHeight="1" x14ac:dyDescent="0.3">
      <c r="J483" s="51"/>
      <c r="Q48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4" spans="10:17" ht="17.100000000000001" customHeight="1" x14ac:dyDescent="0.3">
      <c r="J484" s="51"/>
      <c r="Q48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5" spans="10:17" ht="17.100000000000001" customHeight="1" x14ac:dyDescent="0.3">
      <c r="J485" s="51"/>
      <c r="Q48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6" spans="10:17" ht="17.100000000000001" customHeight="1" x14ac:dyDescent="0.3">
      <c r="J486" s="51"/>
      <c r="Q48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7" spans="10:17" ht="17.100000000000001" customHeight="1" x14ac:dyDescent="0.3">
      <c r="J487" s="51"/>
      <c r="Q48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8" spans="10:17" ht="17.100000000000001" customHeight="1" x14ac:dyDescent="0.3">
      <c r="J488" s="51"/>
      <c r="Q48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9" spans="10:17" ht="17.100000000000001" customHeight="1" x14ac:dyDescent="0.3">
      <c r="J489" s="51"/>
      <c r="Q48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0" spans="10:17" ht="17.100000000000001" customHeight="1" x14ac:dyDescent="0.3">
      <c r="J490" s="51"/>
      <c r="Q49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1" spans="10:17" ht="17.100000000000001" customHeight="1" x14ac:dyDescent="0.3">
      <c r="J491" s="51"/>
      <c r="Q49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2" spans="10:17" ht="17.100000000000001" customHeight="1" x14ac:dyDescent="0.3">
      <c r="J492" s="51"/>
      <c r="Q492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3" spans="10:17" ht="17.100000000000001" customHeight="1" x14ac:dyDescent="0.3">
      <c r="J493" s="51"/>
      <c r="Q493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4" spans="10:17" ht="17.100000000000001" customHeight="1" x14ac:dyDescent="0.3">
      <c r="J494" s="51"/>
      <c r="Q494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5" spans="10:17" ht="17.100000000000001" customHeight="1" x14ac:dyDescent="0.3">
      <c r="J495" s="51"/>
      <c r="Q495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6" spans="10:17" ht="17.100000000000001" customHeight="1" x14ac:dyDescent="0.3">
      <c r="J496" s="51"/>
      <c r="Q496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7" spans="10:17" ht="17.100000000000001" customHeight="1" x14ac:dyDescent="0.3">
      <c r="J497" s="51"/>
      <c r="Q497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8" spans="10:17" ht="17.100000000000001" customHeight="1" x14ac:dyDescent="0.3">
      <c r="J498" s="51"/>
      <c r="Q498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9" spans="10:17" ht="17.100000000000001" customHeight="1" x14ac:dyDescent="0.3">
      <c r="J499" s="51"/>
      <c r="Q499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00" spans="10:17" ht="17.100000000000001" customHeight="1" x14ac:dyDescent="0.3">
      <c r="J500" s="51"/>
      <c r="Q500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01" spans="10:17" ht="17.100000000000001" customHeight="1" x14ac:dyDescent="0.3">
      <c r="J501" s="51"/>
      <c r="Q501" s="52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02" spans="10:17" ht="17.100000000000001" customHeight="1" x14ac:dyDescent="0.3"/>
    <row r="503" spans="10:17" ht="17.100000000000001" customHeight="1" x14ac:dyDescent="0.3"/>
  </sheetData>
  <sheetProtection algorithmName="SHA-512" hashValue="G+822dns8aZ88N7wEiZ3YwxxEa+dnhsTs3Qd5AkF30qOCv28wipQJbQLxu8eUyupHhH0eXBw2rXoQnuL6eMU6Q==" saltValue="MNp2lvDit2VBgQaA8WvCxg==" spinCount="100000" sheet="1" objects="1" scenarios="1" formatCells="0"/>
  <dataValidations xWindow="1175" yWindow="442" count="5">
    <dataValidation allowBlank="1" showInputMessage="1" showErrorMessage="1" promptTitle="Info:" prompt="• Choose “Lead” if any portion of an SL is made of lead._x000a_ • Specify in the “Note” column, if “Known other.”" sqref="E1 J1" xr:uid="{99D9C4BA-A9B4-4D1E-83DD-59970853642B}"/>
    <dataValidation allowBlank="1" showInputMessage="1" showErrorMessage="1" promptTitle="Info:" prompt="Specify in the “Note” column, if &quot;Other.”" sqref="G1" xr:uid="{344B58C3-9A8A-4E02-8D18-C3C08A351E54}"/>
    <dataValidation allowBlank="1" showInputMessage="1" showErrorMessage="1" promptTitle="Info:" prompt="Specify in the “Note” column, if “Other.”" sqref="K1" xr:uid="{6F694D23-DC4E-4681-891A-1EF33E7F9FD9}"/>
    <dataValidation allowBlank="1" showInputMessage="1" showErrorMessage="1" promptTitle="Info:" prompt="Point-of-Use: a whole house softener, filter or any other whole house treatment system_x000a_Point-of-Entry: a filter or a treatment device attached to a faucet or under a sink" sqref="N1" xr:uid="{5E667A04-6C5E-44E1-8075-5D54DBCFDD9E}"/>
    <dataValidation allowBlank="1" showInputMessage="1" showErrorMessage="1" promptTitle="Info:" prompt="Don't fill this column. The SL Category will be automatically determined based on required information provided." sqref="Q1" xr:uid="{338A3B47-3887-479E-82E2-2D454C2379B4}"/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1175" yWindow="442" count="11">
        <x14:dataValidation type="list" allowBlank="1" showErrorMessage="1" xr:uid="{E29B079B-9656-4ABF-9C17-87E1D0466917}">
          <x14:formula1>
            <xm:f>'Information Sheet'!$A$17:$A$20</xm:f>
          </x14:formula1>
          <xm:sqref>D2:D501</xm:sqref>
        </x14:dataValidation>
        <x14:dataValidation type="list" allowBlank="1" showErrorMessage="1" xr:uid="{BDB29E7A-4FB1-4060-9C30-6681B7DBB590}">
          <x14:formula1>
            <xm:f>'Information Sheet'!$C$17:$C$20</xm:f>
          </x14:formula1>
          <xm:sqref>F2:F501</xm:sqref>
        </x14:dataValidation>
        <x14:dataValidation type="list" allowBlank="1" showInputMessage="1" showErrorMessage="1" xr:uid="{11B2E2B7-C6E2-4E5F-AE16-1415637A09F5}">
          <x14:formula1>
            <xm:f>'Information Sheet'!$E$17:$E$21</xm:f>
          </x14:formula1>
          <xm:sqref>I2:I501</xm:sqref>
        </x14:dataValidation>
        <x14:dataValidation type="list" allowBlank="1" showInputMessage="1" showErrorMessage="1" xr:uid="{A87B4DAB-2782-40DF-9CD8-43D083070A87}">
          <x14:formula1>
            <xm:f>'Information Sheet'!$C$28:$C$31</xm:f>
          </x14:formula1>
          <xm:sqref>L2:L501</xm:sqref>
        </x14:dataValidation>
        <x14:dataValidation type="list" allowBlank="1" showInputMessage="1" showErrorMessage="1" xr:uid="{0771A6B4-80EC-4486-A127-E4785830312C}">
          <x14:formula1>
            <xm:f>'Information Sheet'!$D$28:$D$32</xm:f>
          </x14:formula1>
          <xm:sqref>M2:M501</xm:sqref>
        </x14:dataValidation>
        <x14:dataValidation type="list" allowBlank="1" showInputMessage="1" showErrorMessage="1" xr:uid="{1503A90D-AD81-476D-90D9-0E896F474C4E}">
          <x14:formula1>
            <xm:f>'Information Sheet'!$E$28:$E$31</xm:f>
          </x14:formula1>
          <xm:sqref>N2:N501</xm:sqref>
        </x14:dataValidation>
        <x14:dataValidation type="list" allowBlank="1" showInputMessage="1" showErrorMessage="1" xr:uid="{9DB3ADDC-1710-477B-8774-91B08A95FF51}">
          <x14:formula1>
            <xm:f>'Information Sheet'!$F$28:$F$32</xm:f>
          </x14:formula1>
          <xm:sqref>P2:P501</xm:sqref>
        </x14:dataValidation>
        <x14:dataValidation type="list" allowBlank="1" showInputMessage="1" showErrorMessage="1" xr:uid="{08C5E642-1B6B-48CD-B447-A6926E966E3C}">
          <x14:formula1>
            <xm:f>OFFSET('Information Sheet'!$B$17, 0, 0, COUNTA('Information Sheet'!$B$17:$B$24),1)</xm:f>
          </x14:formula1>
          <xm:sqref>J5:J28 E2:E501</xm:sqref>
        </x14:dataValidation>
        <x14:dataValidation type="list" allowBlank="1" showInputMessage="1" showErrorMessage="1" xr:uid="{C67ABF5A-4CD1-4B50-98B8-482C83AEC10C}">
          <x14:formula1>
            <xm:f>OFFSET('Information Sheet'!$A$28, 0, 0, COUNTA('Information Sheet'!$A$28:$A$35),1)</xm:f>
          </x14:formula1>
          <xm:sqref>J2:J4 J29:J501</xm:sqref>
        </x14:dataValidation>
        <x14:dataValidation type="list" allowBlank="1" showErrorMessage="1" xr:uid="{0F151D80-E101-4C99-B2F3-6CE48AB93FA5}">
          <x14:formula1>
            <xm:f>'Information Sheet'!$D$17:$D$24</xm:f>
          </x14:formula1>
          <xm:sqref>G2:G501</xm:sqref>
        </x14:dataValidation>
        <x14:dataValidation type="list" allowBlank="1" showInputMessage="1" showErrorMessage="1" xr:uid="{C1CBB55B-7BBD-402A-98E6-C496095E5EA2}">
          <x14:formula1>
            <xm:f>'Information Sheet'!$B$28:$B$35</xm:f>
          </x14:formula1>
          <xm:sqref>K2:K501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546C1-7299-4D82-B10A-3690C86C8E1C}">
  <sheetPr codeName="Sheet3"/>
  <dimension ref="A1:O44"/>
  <sheetViews>
    <sheetView showGridLines="0" zoomScaleNormal="100" workbookViewId="0">
      <selection activeCell="P19" sqref="P19"/>
    </sheetView>
  </sheetViews>
  <sheetFormatPr defaultColWidth="8.6640625" defaultRowHeight="15" customHeight="1" x14ac:dyDescent="0.25"/>
  <cols>
    <col min="1" max="1" width="20.6640625" style="30" customWidth="1"/>
    <col min="2" max="2" width="12.88671875" style="30" customWidth="1"/>
    <col min="3" max="3" width="10.33203125" style="30" customWidth="1"/>
    <col min="4" max="4" width="8.5546875" style="30" customWidth="1"/>
    <col min="5" max="5" width="8.6640625" style="30" customWidth="1"/>
    <col min="6" max="6" width="8.109375" style="30" customWidth="1"/>
    <col min="7" max="7" width="6.88671875" style="30" customWidth="1"/>
    <col min="8" max="8" width="11.33203125" style="30" customWidth="1"/>
    <col min="9" max="9" width="8.5546875" style="30" customWidth="1"/>
    <col min="10" max="16384" width="8.6640625" style="30"/>
  </cols>
  <sheetData>
    <row r="1" spans="1:9" ht="15" customHeight="1" x14ac:dyDescent="0.25">
      <c r="A1" s="149" t="s">
        <v>58</v>
      </c>
      <c r="B1" s="149"/>
      <c r="C1" s="149"/>
      <c r="D1" s="149"/>
      <c r="E1" s="149"/>
      <c r="F1" s="149"/>
      <c r="G1" s="149"/>
      <c r="H1" s="149"/>
    </row>
    <row r="2" spans="1:9" ht="15" customHeight="1" x14ac:dyDescent="0.25">
      <c r="A2" s="31" t="s">
        <v>59</v>
      </c>
      <c r="D2" s="31"/>
      <c r="E2" s="31"/>
    </row>
    <row r="3" spans="1:9" ht="15" customHeight="1" x14ac:dyDescent="0.25">
      <c r="A3" s="63" t="s">
        <v>60</v>
      </c>
      <c r="B3" s="157" t="s">
        <v>397</v>
      </c>
      <c r="C3" s="158"/>
      <c r="D3" s="158"/>
      <c r="E3" s="158"/>
      <c r="F3" s="158"/>
      <c r="G3" s="158"/>
      <c r="H3" s="158"/>
      <c r="I3" s="159"/>
    </row>
    <row r="4" spans="1:9" ht="15" customHeight="1" x14ac:dyDescent="0.25">
      <c r="A4" s="64" t="s">
        <v>61</v>
      </c>
      <c r="B4" s="160">
        <v>5503380</v>
      </c>
      <c r="C4" s="161"/>
      <c r="D4" s="161"/>
      <c r="E4" s="161"/>
      <c r="F4" s="161"/>
      <c r="G4" s="161"/>
      <c r="H4" s="161"/>
      <c r="I4" s="162"/>
    </row>
    <row r="5" spans="1:9" ht="9" customHeight="1" x14ac:dyDescent="0.25"/>
    <row r="6" spans="1:9" ht="15" customHeight="1" x14ac:dyDescent="0.25">
      <c r="A6" s="31" t="s">
        <v>108</v>
      </c>
    </row>
    <row r="7" spans="1:9" ht="15" customHeight="1" x14ac:dyDescent="0.25">
      <c r="A7" s="150" t="s">
        <v>62</v>
      </c>
      <c r="B7" s="151"/>
      <c r="C7" s="157"/>
      <c r="D7" s="158"/>
      <c r="E7" s="158"/>
      <c r="F7" s="158"/>
      <c r="G7" s="158"/>
      <c r="H7" s="158"/>
      <c r="I7" s="159"/>
    </row>
    <row r="8" spans="1:9" ht="15" customHeight="1" x14ac:dyDescent="0.25">
      <c r="A8" s="152" t="s">
        <v>63</v>
      </c>
      <c r="B8" s="113"/>
      <c r="C8" s="163"/>
      <c r="D8" s="164"/>
      <c r="E8" s="164"/>
      <c r="F8" s="164"/>
      <c r="G8" s="164"/>
      <c r="H8" s="164"/>
      <c r="I8" s="165"/>
    </row>
    <row r="9" spans="1:9" ht="15" customHeight="1" x14ac:dyDescent="0.25">
      <c r="A9" s="153" t="s">
        <v>64</v>
      </c>
      <c r="B9" s="154"/>
      <c r="C9" s="166"/>
      <c r="D9" s="167"/>
      <c r="E9" s="167"/>
      <c r="F9" s="167"/>
      <c r="G9" s="167"/>
      <c r="H9" s="167"/>
      <c r="I9" s="168"/>
    </row>
    <row r="10" spans="1:9" ht="9.6" customHeight="1" x14ac:dyDescent="0.25"/>
    <row r="11" spans="1:9" ht="15" customHeight="1" x14ac:dyDescent="0.25">
      <c r="A11" s="31" t="s">
        <v>65</v>
      </c>
    </row>
    <row r="12" spans="1:9" ht="15" customHeight="1" thickBot="1" x14ac:dyDescent="0.3">
      <c r="A12" s="155" t="s">
        <v>66</v>
      </c>
      <c r="B12" s="155"/>
      <c r="C12" s="155"/>
      <c r="D12" s="155"/>
      <c r="E12" s="155"/>
      <c r="F12" s="155"/>
      <c r="G12" s="156">
        <f>G13+G17</f>
        <v>306</v>
      </c>
      <c r="H12" s="156"/>
      <c r="I12" s="156"/>
    </row>
    <row r="13" spans="1:9" ht="15" customHeight="1" thickTop="1" x14ac:dyDescent="0.25">
      <c r="A13" s="169" t="s">
        <v>67</v>
      </c>
      <c r="B13" s="169"/>
      <c r="C13" s="169"/>
      <c r="D13" s="169"/>
      <c r="E13" s="169"/>
      <c r="F13" s="169"/>
      <c r="G13" s="145">
        <f>SUM(G14:I16)</f>
        <v>306</v>
      </c>
      <c r="H13" s="145"/>
      <c r="I13" s="145"/>
    </row>
    <row r="14" spans="1:9" ht="15" customHeight="1" x14ac:dyDescent="0.25">
      <c r="A14" s="146" t="s">
        <v>68</v>
      </c>
      <c r="B14" s="146"/>
      <c r="C14" s="146"/>
      <c r="D14" s="146"/>
      <c r="E14" s="146"/>
      <c r="F14" s="146"/>
      <c r="G14" s="103">
        <f>COUNTIF('Service Line Inventory Template'!$Q$2:$Q$501,"Lead")</f>
        <v>0</v>
      </c>
      <c r="H14" s="103"/>
      <c r="I14" s="103"/>
    </row>
    <row r="15" spans="1:9" ht="15" customHeight="1" x14ac:dyDescent="0.25">
      <c r="A15" s="146" t="s">
        <v>69</v>
      </c>
      <c r="B15" s="146"/>
      <c r="C15" s="146"/>
      <c r="D15" s="146"/>
      <c r="E15" s="146"/>
      <c r="F15" s="146"/>
      <c r="G15" s="103">
        <f>COUNTIF('Service Line Inventory Template'!$Q$2:$Q$501,"GSLRR")</f>
        <v>0</v>
      </c>
      <c r="H15" s="103"/>
      <c r="I15" s="103"/>
    </row>
    <row r="16" spans="1:9" ht="15" customHeight="1" x14ac:dyDescent="0.25">
      <c r="A16" s="139" t="s">
        <v>70</v>
      </c>
      <c r="B16" s="139"/>
      <c r="C16" s="139"/>
      <c r="D16" s="139"/>
      <c r="E16" s="139"/>
      <c r="F16" s="139"/>
      <c r="G16" s="103">
        <f>COUNTIF('Service Line Inventory Template'!$Q$2:$Q$501,"Non-Lead")</f>
        <v>306</v>
      </c>
      <c r="H16" s="103"/>
      <c r="I16" s="103"/>
    </row>
    <row r="17" spans="1:15" ht="13.8" x14ac:dyDescent="0.25">
      <c r="A17" s="140" t="s">
        <v>71</v>
      </c>
      <c r="B17" s="140"/>
      <c r="C17" s="140"/>
      <c r="D17" s="140"/>
      <c r="E17" s="140"/>
      <c r="F17" s="140"/>
      <c r="G17" s="141">
        <f>COUNTIF('Service Line Inventory Template'!$Q$2:$Q$501,"Unknown")</f>
        <v>0</v>
      </c>
      <c r="H17" s="141"/>
      <c r="I17" s="141"/>
    </row>
    <row r="18" spans="1:15" ht="10.5" customHeight="1" x14ac:dyDescent="0.3">
      <c r="A18" s="32"/>
      <c r="B18" s="32"/>
      <c r="C18" s="32"/>
      <c r="D18" s="32"/>
      <c r="E18" s="32"/>
      <c r="F18" s="32"/>
      <c r="G18" s="33"/>
      <c r="H18" s="33"/>
      <c r="L18"/>
      <c r="M18"/>
      <c r="N18"/>
      <c r="O18"/>
    </row>
    <row r="19" spans="1:15" ht="30" customHeight="1" thickBot="1" x14ac:dyDescent="0.35">
      <c r="A19" s="142" t="s">
        <v>72</v>
      </c>
      <c r="B19" s="142"/>
      <c r="C19" s="77" t="s">
        <v>44</v>
      </c>
      <c r="D19" s="143" t="s">
        <v>73</v>
      </c>
      <c r="E19" s="144"/>
      <c r="F19" s="143" t="s">
        <v>46</v>
      </c>
      <c r="G19" s="144"/>
      <c r="H19" s="143" t="s">
        <v>21</v>
      </c>
      <c r="I19" s="144"/>
      <c r="L19"/>
      <c r="M19"/>
      <c r="N19"/>
      <c r="O19"/>
    </row>
    <row r="20" spans="1:15" ht="15" customHeight="1" thickTop="1" x14ac:dyDescent="0.3">
      <c r="A20" s="131" t="s">
        <v>74</v>
      </c>
      <c r="B20" s="132"/>
      <c r="C20" s="46">
        <f>COUNTIF(Table1[Current Public Side SL Material ⓘ],"Lead*")</f>
        <v>0</v>
      </c>
      <c r="D20" s="47">
        <f>COUNTIF(Table1[Current Public Side SL Material ⓘ],"Galvanized*")</f>
        <v>0</v>
      </c>
      <c r="E20" s="45" t="s">
        <v>75</v>
      </c>
      <c r="F20" s="133">
        <f>COUNTIF(Table1[Current Public Side SL Material ⓘ],"C*")+COUNTIF(Table1[Current Public Side SL Material ⓘ],"P*")+COUNTIF(Table1[Current Public Side SL Material ⓘ],"K*")</f>
        <v>306</v>
      </c>
      <c r="G20" s="134"/>
      <c r="H20" s="133">
        <f>COUNTIF(Table1[Current Public Side SL Material ⓘ],"U*")</f>
        <v>0</v>
      </c>
      <c r="I20" s="135"/>
      <c r="J20" s="43"/>
      <c r="L20"/>
      <c r="M20"/>
      <c r="N20"/>
      <c r="O20"/>
    </row>
    <row r="21" spans="1:15" ht="15" customHeight="1" x14ac:dyDescent="0.3">
      <c r="A21" s="131" t="s">
        <v>76</v>
      </c>
      <c r="B21" s="132"/>
      <c r="C21" s="46">
        <f>COUNTIF(Table1[Customer SL Material ⓘ],"Lead*")</f>
        <v>0</v>
      </c>
      <c r="D21" s="48">
        <f>COUNTIF(Table1[Customer SL Material ⓘ],"Galvanized*")</f>
        <v>0</v>
      </c>
      <c r="E21" s="44" t="s">
        <v>75</v>
      </c>
      <c r="F21" s="136">
        <f>COUNTIF(Table1[Customer SL Material ⓘ],"C*")+COUNTIF(Table1[Customer SL Material ⓘ],"P*")+COUNTIF(Table1[Customer SL Material ⓘ],"K*")</f>
        <v>306</v>
      </c>
      <c r="G21" s="137"/>
      <c r="H21" s="136">
        <f>COUNTIF(Table1[Customer SL Material ⓘ],"U*")</f>
        <v>0</v>
      </c>
      <c r="I21" s="138"/>
      <c r="J21" s="43"/>
      <c r="L21"/>
      <c r="M21"/>
      <c r="N21"/>
      <c r="O21"/>
    </row>
    <row r="22" spans="1:15" ht="34.5" customHeight="1" x14ac:dyDescent="0.3">
      <c r="A22" s="121" t="s">
        <v>66</v>
      </c>
      <c r="B22" s="122"/>
      <c r="C22" s="67">
        <f>COUNTIF(Table1[SL Category ⓘ],"Lead")</f>
        <v>0</v>
      </c>
      <c r="D22" s="68">
        <f>COUNTIF(Table1[SL Category ⓘ],"GSLRR")</f>
        <v>0</v>
      </c>
      <c r="E22" s="69" t="s">
        <v>45</v>
      </c>
      <c r="F22" s="123">
        <f>COUNTIF(Table1[SL Category ⓘ],"Non-Lead")</f>
        <v>306</v>
      </c>
      <c r="G22" s="124"/>
      <c r="H22" s="123">
        <f>COUNTIF(Table1[SL Category ⓘ],"Unknown")</f>
        <v>0</v>
      </c>
      <c r="I22" s="125"/>
      <c r="J22" s="43"/>
      <c r="L22"/>
      <c r="M22"/>
      <c r="N22"/>
      <c r="O22"/>
    </row>
    <row r="23" spans="1:15" ht="6.9" customHeight="1" x14ac:dyDescent="0.3">
      <c r="L23"/>
      <c r="M23"/>
      <c r="N23"/>
      <c r="O23"/>
    </row>
    <row r="24" spans="1:15" ht="15" customHeight="1" x14ac:dyDescent="0.3">
      <c r="A24" s="34" t="s">
        <v>77</v>
      </c>
      <c r="L24"/>
      <c r="M24"/>
      <c r="N24"/>
      <c r="O24"/>
    </row>
    <row r="25" spans="1:15" ht="15" customHeight="1" thickBot="1" x14ac:dyDescent="0.35">
      <c r="A25" s="126" t="s">
        <v>78</v>
      </c>
      <c r="B25" s="126"/>
      <c r="C25" s="126"/>
      <c r="D25" s="126"/>
      <c r="E25" s="127" t="s">
        <v>79</v>
      </c>
      <c r="F25" s="127"/>
      <c r="G25" s="128" t="s">
        <v>80</v>
      </c>
      <c r="H25" s="129"/>
      <c r="I25" s="130"/>
      <c r="L25"/>
      <c r="M25"/>
      <c r="N25"/>
      <c r="O25"/>
    </row>
    <row r="26" spans="1:15" ht="15" customHeight="1" thickTop="1" x14ac:dyDescent="0.3">
      <c r="A26" s="102" t="s">
        <v>81</v>
      </c>
      <c r="B26" s="102"/>
      <c r="C26" s="102"/>
      <c r="D26" s="102"/>
      <c r="E26" s="103">
        <f>COUNTIF('Service Line Inventory Template'!G2:G501,"Records")</f>
        <v>306</v>
      </c>
      <c r="F26" s="103"/>
      <c r="G26" s="104">
        <f>COUNTIF('Service Line Inventory Template'!K2:K501,"Records")</f>
        <v>306</v>
      </c>
      <c r="H26" s="105"/>
      <c r="I26" s="106"/>
      <c r="L26"/>
      <c r="M26"/>
      <c r="N26"/>
      <c r="O26"/>
    </row>
    <row r="27" spans="1:15" ht="15" customHeight="1" x14ac:dyDescent="0.3">
      <c r="A27" s="118" t="s">
        <v>19</v>
      </c>
      <c r="B27" s="119"/>
      <c r="C27" s="119"/>
      <c r="D27" s="120"/>
      <c r="E27" s="114">
        <f>COUNTIF('Service Line Inventory Template'!G2:G501,"Field Inspection")</f>
        <v>0</v>
      </c>
      <c r="F27" s="114"/>
      <c r="G27" s="115">
        <f>COUNTIF('Service Line Inventory Template'!K2:K501,A27)</f>
        <v>0</v>
      </c>
      <c r="H27" s="116"/>
      <c r="I27" s="117"/>
      <c r="L27"/>
      <c r="M27"/>
      <c r="N27"/>
      <c r="O27"/>
    </row>
    <row r="28" spans="1:15" ht="14.4" x14ac:dyDescent="0.3">
      <c r="A28" s="112" t="s">
        <v>107</v>
      </c>
      <c r="B28" s="112"/>
      <c r="C28" s="112"/>
      <c r="D28" s="112"/>
      <c r="E28" s="103" t="s">
        <v>105</v>
      </c>
      <c r="F28" s="103"/>
      <c r="G28" s="104">
        <f>COUNTIF('Service Line Inventory Template'!K2:K501,A28)</f>
        <v>0</v>
      </c>
      <c r="H28" s="105"/>
      <c r="I28" s="106"/>
      <c r="L28"/>
      <c r="M28"/>
      <c r="N28"/>
      <c r="O28"/>
    </row>
    <row r="29" spans="1:15" ht="15" customHeight="1" x14ac:dyDescent="0.3">
      <c r="A29" s="113" t="s">
        <v>23</v>
      </c>
      <c r="B29" s="113"/>
      <c r="C29" s="113"/>
      <c r="D29" s="113"/>
      <c r="E29" s="114">
        <f>COUNTIF('Service Line Inventory Template'!$G$2:$G$501,A29)</f>
        <v>0</v>
      </c>
      <c r="F29" s="114"/>
      <c r="G29" s="115">
        <f>COUNTIF('Service Line Inventory Template'!K2:K501,A29)</f>
        <v>0</v>
      </c>
      <c r="H29" s="116"/>
      <c r="I29" s="117"/>
      <c r="L29"/>
      <c r="M29"/>
      <c r="N29"/>
      <c r="O29"/>
    </row>
    <row r="30" spans="1:15" ht="15" customHeight="1" x14ac:dyDescent="0.3">
      <c r="A30" s="102" t="s">
        <v>93</v>
      </c>
      <c r="B30" s="102"/>
      <c r="C30" s="102"/>
      <c r="D30" s="102"/>
      <c r="E30" s="103">
        <f>COUNTIF('Service Line Inventory Template'!$G$2:$G$501,A30)</f>
        <v>0</v>
      </c>
      <c r="F30" s="103"/>
      <c r="G30" s="104">
        <f>COUNTIF('Service Line Inventory Template'!K2:K501,A30)</f>
        <v>0</v>
      </c>
      <c r="H30" s="105"/>
      <c r="I30" s="106"/>
      <c r="L30"/>
      <c r="M30"/>
      <c r="N30"/>
      <c r="O30"/>
    </row>
    <row r="31" spans="1:15" ht="15" customHeight="1" x14ac:dyDescent="0.3">
      <c r="A31" s="107" t="s">
        <v>28</v>
      </c>
      <c r="B31" s="107"/>
      <c r="C31" s="107"/>
      <c r="D31" s="107"/>
      <c r="E31" s="108">
        <f>COUNTIF('Service Line Inventory Template'!$G$2:$G$501,A31)</f>
        <v>0</v>
      </c>
      <c r="F31" s="108"/>
      <c r="G31" s="109">
        <f>COUNTIF('Service Line Inventory Template'!K2:K501,A31)</f>
        <v>0</v>
      </c>
      <c r="H31" s="110"/>
      <c r="I31" s="111"/>
      <c r="L31"/>
      <c r="M31"/>
      <c r="N31"/>
      <c r="O31"/>
    </row>
    <row r="32" spans="1:15" ht="8.85" customHeight="1" x14ac:dyDescent="0.25"/>
    <row r="33" spans="1:9" ht="15" customHeight="1" x14ac:dyDescent="0.25">
      <c r="A33" s="31" t="s">
        <v>82</v>
      </c>
    </row>
    <row r="34" spans="1:9" ht="31.5" customHeight="1" x14ac:dyDescent="0.25">
      <c r="A34" s="88" t="s">
        <v>83</v>
      </c>
      <c r="B34" s="89"/>
      <c r="C34" s="89"/>
      <c r="D34" s="89"/>
      <c r="E34" s="90" t="s">
        <v>84</v>
      </c>
      <c r="F34" s="90"/>
      <c r="G34" s="90"/>
      <c r="H34" s="90"/>
      <c r="I34" s="91"/>
    </row>
    <row r="35" spans="1:9" ht="32.4" customHeight="1" x14ac:dyDescent="0.25">
      <c r="A35" s="92" t="s">
        <v>85</v>
      </c>
      <c r="B35" s="93"/>
      <c r="C35" s="93"/>
      <c r="D35" s="93"/>
      <c r="E35" s="94"/>
      <c r="F35" s="94"/>
      <c r="G35" s="94"/>
      <c r="H35" s="94"/>
      <c r="I35" s="95"/>
    </row>
    <row r="37" spans="1:9" ht="15" customHeight="1" x14ac:dyDescent="0.25">
      <c r="A37" s="31" t="s">
        <v>86</v>
      </c>
    </row>
    <row r="38" spans="1:9" ht="15" customHeight="1" x14ac:dyDescent="0.25">
      <c r="A38" s="96" t="s">
        <v>87</v>
      </c>
      <c r="B38" s="97"/>
      <c r="C38" s="97"/>
      <c r="D38" s="97"/>
      <c r="E38" s="97"/>
      <c r="F38" s="97"/>
      <c r="G38" s="97"/>
      <c r="H38" s="97"/>
      <c r="I38" s="98"/>
    </row>
    <row r="39" spans="1:9" ht="15" customHeight="1" x14ac:dyDescent="0.25">
      <c r="A39" s="99"/>
      <c r="B39" s="100"/>
      <c r="C39" s="100"/>
      <c r="D39" s="100"/>
      <c r="E39" s="100"/>
      <c r="F39" s="100"/>
      <c r="G39" s="100"/>
      <c r="H39" s="100"/>
      <c r="I39" s="101"/>
    </row>
    <row r="40" spans="1:9" ht="15" customHeight="1" x14ac:dyDescent="0.25">
      <c r="A40" s="70"/>
      <c r="B40" s="49"/>
      <c r="C40" s="49"/>
      <c r="D40" s="49"/>
      <c r="E40" s="49"/>
      <c r="F40" s="49"/>
      <c r="G40" s="49"/>
      <c r="H40" s="49"/>
      <c r="I40" s="71"/>
    </row>
    <row r="41" spans="1:9" ht="15" customHeight="1" x14ac:dyDescent="0.25">
      <c r="A41" s="147"/>
      <c r="B41" s="148"/>
      <c r="C41" s="148"/>
      <c r="D41" s="148"/>
      <c r="E41" s="148"/>
      <c r="F41" s="148"/>
      <c r="G41" s="148"/>
      <c r="H41" s="148"/>
      <c r="I41" s="72"/>
    </row>
    <row r="42" spans="1:9" ht="15" customHeight="1" x14ac:dyDescent="0.25">
      <c r="A42" s="147" t="s">
        <v>88</v>
      </c>
      <c r="B42" s="148"/>
      <c r="C42" s="148"/>
      <c r="D42" s="148" t="s">
        <v>88</v>
      </c>
      <c r="E42" s="148"/>
      <c r="F42" s="148"/>
      <c r="G42" s="148"/>
      <c r="H42" s="148"/>
      <c r="I42" s="72" t="s">
        <v>89</v>
      </c>
    </row>
    <row r="43" spans="1:9" ht="15" customHeight="1" x14ac:dyDescent="0.25">
      <c r="A43" s="73"/>
      <c r="B43" s="35" t="s">
        <v>90</v>
      </c>
      <c r="D43" s="36"/>
      <c r="F43" s="36" t="s">
        <v>91</v>
      </c>
      <c r="H43" s="36"/>
      <c r="I43" s="74" t="s">
        <v>92</v>
      </c>
    </row>
    <row r="44" spans="1:9" ht="15" customHeight="1" x14ac:dyDescent="0.25">
      <c r="A44" s="75"/>
      <c r="B44" s="76"/>
      <c r="C44" s="65"/>
      <c r="D44" s="76"/>
      <c r="E44" s="65"/>
      <c r="F44" s="76"/>
      <c r="G44" s="65"/>
      <c r="H44" s="65"/>
      <c r="I44" s="66"/>
    </row>
  </sheetData>
  <sheetProtection algorithmName="SHA-512" hashValue="Oar6dzf/BdwfZLYzQwIzzAUP6Bb0HJUTeO9w65T2nBovKznIAnp39YGajuhrZXhUWiyUEn8YYg45O4Dtg/lx1Q==" saltValue="zyIM9gNq912vlDXuwLj9Ug==" spinCount="100000" sheet="1" objects="1" scenarios="1" formatCells="0"/>
  <mergeCells count="64">
    <mergeCell ref="A41:C41"/>
    <mergeCell ref="A42:C42"/>
    <mergeCell ref="D42:H42"/>
    <mergeCell ref="D41:H41"/>
    <mergeCell ref="A1:H1"/>
    <mergeCell ref="A7:B7"/>
    <mergeCell ref="A8:B8"/>
    <mergeCell ref="A9:B9"/>
    <mergeCell ref="A12:F12"/>
    <mergeCell ref="G12:I12"/>
    <mergeCell ref="B3:I3"/>
    <mergeCell ref="B4:I4"/>
    <mergeCell ref="C7:I7"/>
    <mergeCell ref="C8:I8"/>
    <mergeCell ref="C9:I9"/>
    <mergeCell ref="A13:F13"/>
    <mergeCell ref="G13:I13"/>
    <mergeCell ref="A14:F14"/>
    <mergeCell ref="G14:I14"/>
    <mergeCell ref="A15:F15"/>
    <mergeCell ref="G15:I15"/>
    <mergeCell ref="A16:F16"/>
    <mergeCell ref="G16:I16"/>
    <mergeCell ref="A17:F17"/>
    <mergeCell ref="G17:I17"/>
    <mergeCell ref="A19:B19"/>
    <mergeCell ref="D19:E19"/>
    <mergeCell ref="F19:G19"/>
    <mergeCell ref="H19:I19"/>
    <mergeCell ref="A20:B20"/>
    <mergeCell ref="F20:G20"/>
    <mergeCell ref="H20:I20"/>
    <mergeCell ref="A21:B21"/>
    <mergeCell ref="F21:G21"/>
    <mergeCell ref="H21:I21"/>
    <mergeCell ref="A22:B22"/>
    <mergeCell ref="F22:G22"/>
    <mergeCell ref="H22:I22"/>
    <mergeCell ref="A25:D25"/>
    <mergeCell ref="E25:F25"/>
    <mergeCell ref="G25:I25"/>
    <mergeCell ref="A26:D26"/>
    <mergeCell ref="E26:F26"/>
    <mergeCell ref="G26:I26"/>
    <mergeCell ref="A27:D27"/>
    <mergeCell ref="E27:F27"/>
    <mergeCell ref="G27:I27"/>
    <mergeCell ref="A28:D28"/>
    <mergeCell ref="E28:F28"/>
    <mergeCell ref="G28:I28"/>
    <mergeCell ref="A29:D29"/>
    <mergeCell ref="E29:F29"/>
    <mergeCell ref="G29:I29"/>
    <mergeCell ref="A30:D30"/>
    <mergeCell ref="E30:F30"/>
    <mergeCell ref="G30:I30"/>
    <mergeCell ref="A31:D31"/>
    <mergeCell ref="E31:F31"/>
    <mergeCell ref="G31:I31"/>
    <mergeCell ref="A34:D34"/>
    <mergeCell ref="E34:I34"/>
    <mergeCell ref="A35:D35"/>
    <mergeCell ref="E35:I35"/>
    <mergeCell ref="A38:I39"/>
  </mergeCells>
  <pageMargins left="0.5" right="0.5" top="0.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Information Sheet</vt:lpstr>
      <vt:lpstr>Service Line Inventory Template</vt:lpstr>
      <vt:lpstr>Inventory Summary</vt:lpstr>
      <vt:lpstr>'Inventory Summary'!Print_Area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Kim, Min-Sook (DOH)</dc:creator>
  <cp:keywords/>
  <dc:description/>
  <cp:lastModifiedBy>Robert Drake</cp:lastModifiedBy>
  <cp:revision/>
  <cp:lastPrinted>2022-05-18T18:35:11Z</cp:lastPrinted>
  <dcterms:created xsi:type="dcterms:W3CDTF">2022-04-12T18:54:01Z</dcterms:created>
  <dcterms:modified xsi:type="dcterms:W3CDTF">2025-07-23T19:20:38Z</dcterms:modified>
  <cp:category/>
  <cp:contentStatus/>
</cp:coreProperties>
</file>